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3" ContentType="application/binary"/>
  <Override PartName="/xl/commentsmeta0" ContentType="application/binary"/>
  <Override PartName="/xl/commentsmeta2" ContentType="application/binary"/>
  <Override PartName="/xl/commentsmeta1" ContentType="application/binary"/>
  <Override PartName="/xl/commentsmeta4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macen-ITI\Downloads\"/>
    </mc:Choice>
  </mc:AlternateContent>
  <xr:revisionPtr revIDLastSave="0" documentId="8_{E32E0D1C-972D-4B5F-90F5-41B5732A1E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n Camilo" sheetId="1" r:id="rId1"/>
    <sheet name="Mercedes Pardo" sheetId="2" r:id="rId2"/>
    <sheet name="Jardin Piloto" sheetId="3" r:id="rId3"/>
    <sheet name="Laura Valencia" sheetId="4" r:id="rId4"/>
    <sheet name="Principal" sheetId="5" r:id="rId5"/>
  </sheets>
  <calcPr calcId="181029"/>
  <extLst>
    <ext uri="GoogleSheetsCustomDataVersion2">
      <go:sheetsCustomData xmlns:go="http://customooxmlschemas.google.com/" r:id="rId9" roundtripDataChecksum="i6TOCvjnDU7z8Xfb6WtWktTPPbZgXvWcGTCUvmPAUis="/>
    </ext>
  </extLst>
</workbook>
</file>

<file path=xl/calcChain.xml><?xml version="1.0" encoding="utf-8"?>
<calcChain xmlns="http://schemas.openxmlformats.org/spreadsheetml/2006/main">
  <c r="K465" i="5" l="1"/>
  <c r="G436" i="5"/>
  <c r="G435" i="5"/>
  <c r="G434" i="5"/>
  <c r="G433" i="5"/>
  <c r="G432" i="5"/>
  <c r="G431" i="5"/>
  <c r="G430" i="5"/>
  <c r="G429" i="5"/>
  <c r="G428" i="5"/>
  <c r="G427" i="5"/>
  <c r="G426" i="5"/>
  <c r="G425" i="5"/>
  <c r="G424" i="5"/>
  <c r="G423" i="5"/>
  <c r="G422" i="5"/>
  <c r="K437" i="5" s="1"/>
  <c r="G418" i="5"/>
  <c r="G417" i="5"/>
  <c r="G416" i="5"/>
  <c r="G415" i="5"/>
  <c r="G414" i="5"/>
  <c r="G413" i="5"/>
  <c r="G412" i="5"/>
  <c r="G411" i="5"/>
  <c r="G410" i="5"/>
  <c r="G409" i="5"/>
  <c r="G408" i="5"/>
  <c r="G407" i="5"/>
  <c r="G406" i="5"/>
  <c r="G405" i="5"/>
  <c r="G404" i="5"/>
  <c r="G402" i="5"/>
  <c r="K419" i="5" s="1"/>
  <c r="G400" i="5"/>
  <c r="G399" i="5"/>
  <c r="G398" i="5"/>
  <c r="G396" i="5"/>
  <c r="G395" i="5"/>
  <c r="G394" i="5"/>
  <c r="G393" i="5"/>
  <c r="G392" i="5"/>
  <c r="G391" i="5"/>
  <c r="G390" i="5"/>
  <c r="G389" i="5"/>
  <c r="G388" i="5"/>
  <c r="G387" i="5"/>
  <c r="G386" i="5"/>
  <c r="G385" i="5"/>
  <c r="G384" i="5"/>
  <c r="G383" i="5"/>
  <c r="G382" i="5"/>
  <c r="G381" i="5"/>
  <c r="G380" i="5"/>
  <c r="K400" i="5" s="1"/>
  <c r="G379" i="5"/>
  <c r="G378" i="5"/>
  <c r="G377" i="5"/>
  <c r="G374" i="5"/>
  <c r="G373" i="5"/>
  <c r="G370" i="5"/>
  <c r="G369" i="5"/>
  <c r="G368" i="5"/>
  <c r="G367" i="5"/>
  <c r="G366" i="5"/>
  <c r="G365" i="5"/>
  <c r="G364" i="5"/>
  <c r="G363" i="5"/>
  <c r="G362" i="5"/>
  <c r="G361" i="5"/>
  <c r="G360" i="5"/>
  <c r="G359" i="5"/>
  <c r="G358" i="5"/>
  <c r="G357" i="5"/>
  <c r="G356" i="5"/>
  <c r="G355" i="5"/>
  <c r="G354" i="5"/>
  <c r="G353" i="5"/>
  <c r="K375" i="5" s="1"/>
  <c r="G331" i="5"/>
  <c r="G330" i="5"/>
  <c r="G329" i="5"/>
  <c r="G328" i="5"/>
  <c r="G327" i="5"/>
  <c r="G326" i="5"/>
  <c r="G325" i="5"/>
  <c r="G324" i="5"/>
  <c r="G323" i="5"/>
  <c r="G322" i="5"/>
  <c r="G321" i="5"/>
  <c r="G320" i="5"/>
  <c r="G319" i="5"/>
  <c r="G318" i="5"/>
  <c r="G317" i="5"/>
  <c r="G316" i="5"/>
  <c r="K351" i="5" s="1"/>
  <c r="G315" i="5"/>
  <c r="G314" i="5"/>
  <c r="G306" i="5"/>
  <c r="G305" i="5"/>
  <c r="G304" i="5"/>
  <c r="G303" i="5"/>
  <c r="G302" i="5"/>
  <c r="G301" i="5"/>
  <c r="G300" i="5"/>
  <c r="G299" i="5"/>
  <c r="G298" i="5"/>
  <c r="G297" i="5"/>
  <c r="G296" i="5"/>
  <c r="G295" i="5"/>
  <c r="G294" i="5"/>
  <c r="G293" i="5"/>
  <c r="G292" i="5"/>
  <c r="G291" i="5"/>
  <c r="G290" i="5"/>
  <c r="K312" i="5" s="1"/>
  <c r="G289" i="5"/>
  <c r="G286" i="5"/>
  <c r="G272" i="5"/>
  <c r="G271" i="5"/>
  <c r="G270" i="5"/>
  <c r="G269" i="5"/>
  <c r="G268" i="5"/>
  <c r="G267" i="5"/>
  <c r="G266" i="5"/>
  <c r="G265" i="5"/>
  <c r="G264" i="5"/>
  <c r="G263" i="5"/>
  <c r="G262" i="5"/>
  <c r="G261" i="5"/>
  <c r="G260" i="5"/>
  <c r="G259" i="5"/>
  <c r="G258" i="5"/>
  <c r="G257" i="5"/>
  <c r="G256" i="5"/>
  <c r="G255" i="5"/>
  <c r="G254" i="5"/>
  <c r="G253" i="5"/>
  <c r="G252" i="5"/>
  <c r="G251" i="5"/>
  <c r="G250" i="5"/>
  <c r="G249" i="5"/>
  <c r="G248" i="5"/>
  <c r="G247" i="5"/>
  <c r="G246" i="5"/>
  <c r="G245" i="5"/>
  <c r="G244" i="5"/>
  <c r="G243" i="5"/>
  <c r="G242" i="5"/>
  <c r="G241" i="5"/>
  <c r="G240" i="5"/>
  <c r="G239" i="5"/>
  <c r="G238" i="5"/>
  <c r="G237" i="5"/>
  <c r="G236" i="5"/>
  <c r="G235" i="5"/>
  <c r="G234" i="5"/>
  <c r="K287" i="5" s="1"/>
  <c r="G214" i="5"/>
  <c r="G213" i="5"/>
  <c r="G212" i="5"/>
  <c r="G211" i="5"/>
  <c r="G210" i="5"/>
  <c r="G209" i="5"/>
  <c r="G208" i="5"/>
  <c r="G207" i="5"/>
  <c r="G206" i="5"/>
  <c r="G205" i="5"/>
  <c r="G204" i="5"/>
  <c r="G203" i="5"/>
  <c r="G202" i="5"/>
  <c r="G201" i="5"/>
  <c r="G200" i="5"/>
  <c r="G199" i="5"/>
  <c r="G198" i="5"/>
  <c r="K215" i="5" s="1"/>
  <c r="G197" i="5"/>
  <c r="G195" i="5"/>
  <c r="K195" i="5" s="1"/>
  <c r="G191" i="5"/>
  <c r="G190" i="5"/>
  <c r="G189" i="5"/>
  <c r="G188" i="5"/>
  <c r="G187" i="5"/>
  <c r="G186" i="5"/>
  <c r="G185" i="5"/>
  <c r="G184" i="5"/>
  <c r="G183" i="5"/>
  <c r="G182" i="5"/>
  <c r="G181" i="5"/>
  <c r="G180" i="5"/>
  <c r="G179" i="5"/>
  <c r="G178" i="5"/>
  <c r="G177" i="5"/>
  <c r="G176" i="5"/>
  <c r="G175" i="5"/>
  <c r="G174" i="5"/>
  <c r="G173" i="5"/>
  <c r="G172" i="5"/>
  <c r="K192" i="5" s="1"/>
  <c r="G171" i="5"/>
  <c r="G170" i="5"/>
  <c r="G169" i="5"/>
  <c r="G166" i="5"/>
  <c r="G149" i="5"/>
  <c r="G148" i="5"/>
  <c r="G147" i="5"/>
  <c r="G146" i="5"/>
  <c r="G145" i="5"/>
  <c r="G144" i="5"/>
  <c r="G143" i="5"/>
  <c r="K167" i="5" s="1"/>
  <c r="G142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1" i="5"/>
  <c r="K51" i="5" s="1"/>
  <c r="G50" i="5"/>
  <c r="K47" i="5"/>
  <c r="G38" i="5"/>
  <c r="K39" i="5" s="1"/>
  <c r="K35" i="5"/>
  <c r="G32" i="5"/>
  <c r="G31" i="5"/>
  <c r="G30" i="5"/>
  <c r="G29" i="5"/>
  <c r="G28" i="5"/>
  <c r="G27" i="5"/>
  <c r="G25" i="5"/>
  <c r="G24" i="5"/>
  <c r="K25" i="5" s="1"/>
  <c r="G22" i="5"/>
  <c r="G21" i="5"/>
  <c r="K22" i="5" s="1"/>
  <c r="G19" i="5"/>
  <c r="G18" i="5"/>
  <c r="G17" i="5"/>
  <c r="G16" i="5"/>
  <c r="K19" i="5" s="1"/>
  <c r="G15" i="5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K110" i="4" s="1"/>
  <c r="G89" i="4"/>
  <c r="G88" i="4"/>
  <c r="G87" i="4"/>
  <c r="G86" i="4"/>
  <c r="G85" i="4"/>
  <c r="K89" i="4" s="1"/>
  <c r="K81" i="4"/>
  <c r="G8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5" i="4"/>
  <c r="G34" i="4"/>
  <c r="K35" i="4" s="1"/>
  <c r="G27" i="4"/>
  <c r="G26" i="4"/>
  <c r="G25" i="4"/>
  <c r="G24" i="4"/>
  <c r="G23" i="4"/>
  <c r="G22" i="4"/>
  <c r="K27" i="4" s="1"/>
  <c r="G20" i="4"/>
  <c r="K20" i="4" s="1"/>
  <c r="G18" i="4"/>
  <c r="K18" i="4" s="1"/>
  <c r="G17" i="4"/>
  <c r="G15" i="4"/>
  <c r="K15" i="4" s="1"/>
  <c r="G110" i="3"/>
  <c r="G109" i="3"/>
  <c r="G108" i="3"/>
  <c r="G107" i="3"/>
  <c r="G106" i="3"/>
  <c r="K118" i="3" s="1"/>
  <c r="G105" i="3"/>
  <c r="G104" i="3"/>
  <c r="G90" i="3"/>
  <c r="G89" i="3"/>
  <c r="G88" i="3"/>
  <c r="G87" i="3"/>
  <c r="G86" i="3"/>
  <c r="G84" i="3"/>
  <c r="G83" i="3"/>
  <c r="G82" i="3"/>
  <c r="G81" i="3"/>
  <c r="G80" i="3"/>
  <c r="G79" i="3"/>
  <c r="G78" i="3"/>
  <c r="K91" i="3" s="1"/>
  <c r="K76" i="3"/>
  <c r="G67" i="3"/>
  <c r="K68" i="3" s="1"/>
  <c r="G63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K64" i="3" s="1"/>
  <c r="K36" i="3"/>
  <c r="G36" i="3"/>
  <c r="G35" i="3"/>
  <c r="K28" i="3"/>
  <c r="G28" i="3"/>
  <c r="G17" i="3"/>
  <c r="G16" i="3"/>
  <c r="K17" i="3" s="1"/>
  <c r="K30" i="3" s="1"/>
  <c r="G15" i="3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K102" i="2" s="1"/>
  <c r="K104" i="2" s="1"/>
  <c r="K105" i="2" s="1"/>
  <c r="G86" i="2"/>
  <c r="K101" i="2" s="1"/>
  <c r="G85" i="2"/>
  <c r="G84" i="2"/>
  <c r="K99" i="2" s="1"/>
  <c r="G83" i="2"/>
  <c r="K98" i="2" s="1"/>
  <c r="G82" i="2"/>
  <c r="K97" i="2" s="1"/>
  <c r="G61" i="2"/>
  <c r="G59" i="2"/>
  <c r="K65" i="2" s="1"/>
  <c r="G56" i="2"/>
  <c r="K57" i="2" s="1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K38" i="2"/>
  <c r="G38" i="2"/>
  <c r="G37" i="2"/>
  <c r="G36" i="2"/>
  <c r="K37" i="2" s="1"/>
  <c r="G29" i="2"/>
  <c r="G28" i="2"/>
  <c r="G27" i="2"/>
  <c r="G26" i="2"/>
  <c r="K29" i="2" s="1"/>
  <c r="K24" i="2"/>
  <c r="K22" i="2"/>
  <c r="K20" i="2"/>
  <c r="G20" i="2"/>
  <c r="G19" i="2"/>
  <c r="K19" i="2" s="1"/>
  <c r="K18" i="2"/>
  <c r="G18" i="2"/>
  <c r="G17" i="2"/>
  <c r="K17" i="2" s="1"/>
  <c r="K15" i="2"/>
  <c r="G15" i="2"/>
  <c r="G171" i="1"/>
  <c r="G170" i="1"/>
  <c r="G169" i="1"/>
  <c r="G168" i="1"/>
  <c r="G167" i="1"/>
  <c r="G166" i="1"/>
  <c r="G165" i="1"/>
  <c r="G164" i="1"/>
  <c r="K173" i="1" s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7" i="1"/>
  <c r="G136" i="1"/>
  <c r="G135" i="1"/>
  <c r="G134" i="1"/>
  <c r="G133" i="1"/>
  <c r="G132" i="1"/>
  <c r="G131" i="1"/>
  <c r="G130" i="1"/>
  <c r="K128" i="1"/>
  <c r="G119" i="1"/>
  <c r="K120" i="1" s="1"/>
  <c r="K11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K47" i="1" s="1"/>
  <c r="G46" i="1"/>
  <c r="G45" i="1"/>
  <c r="K46" i="1" s="1"/>
  <c r="G37" i="1"/>
  <c r="G36" i="1"/>
  <c r="G35" i="1"/>
  <c r="G34" i="1"/>
  <c r="G33" i="1"/>
  <c r="G32" i="1"/>
  <c r="K37" i="1" s="1"/>
  <c r="G30" i="1"/>
  <c r="G29" i="1"/>
  <c r="G28" i="1"/>
  <c r="G27" i="1"/>
  <c r="G26" i="1"/>
  <c r="G25" i="1"/>
  <c r="G24" i="1"/>
  <c r="G23" i="1"/>
  <c r="G22" i="1"/>
  <c r="K30" i="1" s="1"/>
  <c r="G20" i="1"/>
  <c r="K20" i="1" s="1"/>
  <c r="G19" i="1"/>
  <c r="R16" i="1"/>
  <c r="V16" i="1" s="1"/>
  <c r="K33" i="5" l="1"/>
  <c r="K32" i="5"/>
  <c r="K468" i="5" s="1"/>
  <c r="K470" i="5" s="1"/>
  <c r="K28" i="4"/>
  <c r="K30" i="4" s="1"/>
  <c r="K174" i="1"/>
  <c r="K176" i="1" s="1"/>
  <c r="K178" i="1" s="1"/>
  <c r="K119" i="3"/>
  <c r="K121" i="3" s="1"/>
  <c r="K123" i="3" s="1"/>
  <c r="K466" i="5"/>
  <c r="K38" i="1"/>
  <c r="K40" i="1" s="1"/>
  <c r="K111" i="4"/>
  <c r="K113" i="4" s="1"/>
  <c r="K115" i="4" s="1"/>
  <c r="K100" i="2"/>
  <c r="K5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000-000002000000}">
      <text>
        <r>
          <rPr>
            <sz val="10"/>
            <color rgb="FF000000"/>
            <rFont val="Arial"/>
            <scheme val="minor"/>
          </rPr>
          <t>======
ID#AAAB1eat4K0
faristizabal    (2026-03-09 18:48:09)
REGISTRE CONSECUTIVA DE BIEN O SERVICIO  COMENZANDO POR EL No.1.</t>
        </r>
      </text>
    </comment>
    <comment ref="C11" authorId="0" shapeId="0" xr:uid="{00000000-0006-0000-0000-000003000000}">
      <text>
        <r>
          <rPr>
            <sz val="10"/>
            <color rgb="FF000000"/>
            <rFont val="Arial"/>
            <scheme val="minor"/>
          </rPr>
          <t>======
ID#AAAB1eat4Lw
faristizabal    (2026-03-09 18:48:09)
REGISTRE LOS BIENES ADQUIRIDOS OSERVICIOS  PRESTADOS.</t>
        </r>
      </text>
    </comment>
    <comment ref="K11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ID#AAAB1eat4Lo
cvargas    (2026-03-09 18:48:09)
REGISTRE LA MODALIDAD DE ADQUISICION DEL  BIEN O SERVICIO SI ES A TRAVES DE CONTRATACION DIRECTA O PROCESO LICITATORIO.</t>
        </r>
      </text>
    </comment>
    <comment ref="D12" authorId="0" shapeId="0" xr:uid="{00000000-0006-0000-0000-000004000000}">
      <text>
        <r>
          <rPr>
            <sz val="10"/>
            <color rgb="FF000000"/>
            <rFont val="Arial"/>
            <scheme val="minor"/>
          </rPr>
          <t>======
ID#AAAB1eat4LY
faristizabal    (2026-03-09 18:48:09)
REGISTRE EL NUMERO BIEN ADQUIRIDO O SERVICIO PRESTADO.</t>
        </r>
      </text>
    </comment>
    <comment ref="E12" authorId="0" shapeId="0" xr:uid="{00000000-0006-0000-0000-000005000000}">
      <text>
        <r>
          <rPr>
            <sz val="10"/>
            <color rgb="FF000000"/>
            <rFont val="Arial"/>
            <scheme val="minor"/>
          </rPr>
          <t>======
ID#AAAB1eat4Ls
faristizabal    (2026-03-09 18:48:09)
REGISTRE LA UNIDAD DE MEDIDA EN QUE FUE ADQUIRIDO MTS, ROLLOS,UNIDADES, HORAS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7eqre/Y3dIG0ZodFVakUkAcjYm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100-000002000000}">
      <text>
        <r>
          <rPr>
            <sz val="10"/>
            <color rgb="FF000000"/>
            <rFont val="Arial"/>
            <scheme val="minor"/>
          </rPr>
          <t>======
ID#AAAB1eat4Lc
faristizabal    (2026-03-09 18:48:09)
REGISTRE CONSECUTIVA DE BIEN O SERVICIO  COMENZANDO POR EL No.1.</t>
        </r>
      </text>
    </comment>
    <comment ref="C11" authorId="0" shapeId="0" xr:uid="{00000000-0006-0000-0100-000004000000}">
      <text>
        <r>
          <rPr>
            <sz val="10"/>
            <color rgb="FF000000"/>
            <rFont val="Arial"/>
            <scheme val="minor"/>
          </rPr>
          <t>======
ID#AAAB1eat4LI
faristizabal    (2026-03-09 18:48:09)
REGISTRE LOS BIENES ADQUIRIDOS OSERVICIOS  PRESTADOS.</t>
        </r>
      </text>
    </comment>
    <comment ref="K11" authorId="0" shapeId="0" xr:uid="{00000000-0006-0000-0100-000001000000}">
      <text>
        <r>
          <rPr>
            <sz val="10"/>
            <color rgb="FF000000"/>
            <rFont val="Arial"/>
            <scheme val="minor"/>
          </rPr>
          <t>======
ID#AAAB1eat4Ks
cvargas    (2026-03-09 18:48:09)
REGISTRE LA MODALIDAD DE ADQUISICION DEL  BIEN O SERVICIO SI ES A TRAVES DE CONTRATACION DIRECTA O PROCESO LICITATORIO.</t>
        </r>
      </text>
    </comment>
    <comment ref="D12" authorId="0" shapeId="0" xr:uid="{00000000-0006-0000-0100-000003000000}">
      <text>
        <r>
          <rPr>
            <sz val="10"/>
            <color rgb="FF000000"/>
            <rFont val="Arial"/>
            <scheme val="minor"/>
          </rPr>
          <t>======
ID#AAAB1eat4Lg
faristizabal    (2026-03-09 18:48:09)
REGISTRE EL NUMERO BIEN ADQUIRIDO O SERVICIO PRESTADO.</t>
        </r>
      </text>
    </comment>
    <comment ref="E12" authorId="0" shapeId="0" xr:uid="{00000000-0006-0000-0100-000005000000}">
      <text>
        <r>
          <rPr>
            <sz val="10"/>
            <color rgb="FF000000"/>
            <rFont val="Arial"/>
            <scheme val="minor"/>
          </rPr>
          <t>======
ID#AAAB1eat4LA
faristizabal    (2026-03-09 18:48:09)
REGISTRE LA UNIDAD DE MEDIDA EN QUE FUE ADQUIRIDO MTS, ROLLOS,UNIDADES, HORAS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vm2izr+t85sF0++20rsr7ybQI5g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200-000002000000}">
      <text>
        <r>
          <rPr>
            <sz val="10"/>
            <color rgb="FF000000"/>
            <rFont val="Arial"/>
            <scheme val="minor"/>
          </rPr>
          <t>======
ID#AAAB1eat4Kk
faristizabal    (2026-03-09 18:48:09)
REGISTRE CONSECUTIVA DE BIEN O SERVICIO  COMENZANDO POR EL No.1.</t>
        </r>
      </text>
    </comment>
    <comment ref="C11" authorId="0" shapeId="0" xr:uid="{00000000-0006-0000-0200-000003000000}">
      <text>
        <r>
          <rPr>
            <sz val="10"/>
            <color rgb="FF000000"/>
            <rFont val="Arial"/>
            <scheme val="minor"/>
          </rPr>
          <t>======
ID#AAAB1eat4LU
faristizabal    (2026-03-09 18:48:09)
REGISTRE LOS BIENES ADQUIRIDOS OSERVICIOS  PRESTADOS.</t>
        </r>
      </text>
    </comment>
    <comment ref="K11" authorId="0" shapeId="0" xr:uid="{00000000-0006-0000-0200-000001000000}">
      <text>
        <r>
          <rPr>
            <sz val="10"/>
            <color rgb="FF000000"/>
            <rFont val="Arial"/>
            <scheme val="minor"/>
          </rPr>
          <t>======
ID#AAAB1eat4K8
cvargas    (2026-03-09 18:48:09)
REGISTRE LA MODALIDAD DE ADQUISICION DEL  BIEN O SERVICIO SI ES A TRAVES DE CONTRATACION DIRECTA O PROCESO LICITATORIO.</t>
        </r>
      </text>
    </comment>
    <comment ref="D12" authorId="0" shapeId="0" xr:uid="{00000000-0006-0000-0200-000004000000}">
      <text>
        <r>
          <rPr>
            <sz val="10"/>
            <color rgb="FF000000"/>
            <rFont val="Arial"/>
            <scheme val="minor"/>
          </rPr>
          <t>======
ID#AAAB1eat4K4
faristizabal    (2026-03-09 18:48:09)
REGISTRE EL NUMERO BIEN ADQUIRIDO O SERVICIO PRESTADO.</t>
        </r>
      </text>
    </comment>
    <comment ref="E12" authorId="0" shapeId="0" xr:uid="{00000000-0006-0000-0200-000005000000}">
      <text>
        <r>
          <rPr>
            <sz val="10"/>
            <color rgb="FF000000"/>
            <rFont val="Arial"/>
            <scheme val="minor"/>
          </rPr>
          <t>======
ID#AAAB1eat4LM
faristizabal    (2026-03-09 18:48:09)
REGISTRE LA UNIDAD DE MEDIDA EN QUE FUE ADQUIRIDO MTS, ROLLOS,UNIDADES, HORAS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mGRfD/7zewEhpnOn+1tOTy3Jrjw=="/>
    </ext>
  </extL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300-000002000000}">
      <text>
        <r>
          <rPr>
            <sz val="10"/>
            <color rgb="FF000000"/>
            <rFont val="Arial"/>
            <scheme val="minor"/>
          </rPr>
          <t>======
ID#AAAB1eat4Lk
faristizabal    (2026-03-09 18:48:09)
REGISTRE CONSECUTIVA DE BIEN O SERVICIO  COMENZANDO POR EL No.1.</t>
        </r>
      </text>
    </comment>
    <comment ref="C11" authorId="0" shapeId="0" xr:uid="{00000000-0006-0000-0300-000004000000}">
      <text>
        <r>
          <rPr>
            <sz val="10"/>
            <color rgb="FF000000"/>
            <rFont val="Arial"/>
            <scheme val="minor"/>
          </rPr>
          <t>======
ID#AAAB1eat4Ko
faristizabal    (2026-03-09 18:48:09)
REGISTRE LOS BIENES ADQUIRIDOS OSERVICIOS  PRESTADOS.</t>
        </r>
      </text>
    </comment>
    <comment ref="K11" authorId="0" shapeId="0" xr:uid="{00000000-0006-0000-0300-000001000000}">
      <text>
        <r>
          <rPr>
            <sz val="10"/>
            <color rgb="FF000000"/>
            <rFont val="Arial"/>
            <scheme val="minor"/>
          </rPr>
          <t>======
ID#AAAB1eat4KQ
cvargas    (2026-03-09 18:48:09)
REGISTRE LA MODALIDAD DE ADQUISICION DEL  BIEN O SERVICIO SI ES A TRAVES DE CONTRATACION DIRECTA O PROCESO LICITATORIO.</t>
        </r>
      </text>
    </comment>
    <comment ref="D12" authorId="0" shapeId="0" xr:uid="{00000000-0006-0000-0300-000003000000}">
      <text>
        <r>
          <rPr>
            <sz val="10"/>
            <color rgb="FF000000"/>
            <rFont val="Arial"/>
            <scheme val="minor"/>
          </rPr>
          <t>======
ID#AAAB1eat4LE
faristizabal    (2026-03-09 18:48:09)
REGISTRE EL NUMERO BIEN ADQUIRIDO O SERVICIO PRESTADO.</t>
        </r>
      </text>
    </comment>
    <comment ref="E12" authorId="0" shapeId="0" xr:uid="{00000000-0006-0000-0300-000005000000}">
      <text>
        <r>
          <rPr>
            <sz val="10"/>
            <color rgb="FF000000"/>
            <rFont val="Arial"/>
            <scheme val="minor"/>
          </rPr>
          <t>======
ID#AAAB1eat4Kg
faristizabal    (2026-03-09 18:48:09)
REGISTRE LA UNIDAD DE MEDIDA EN QUE FUE ADQUIRIDO MTS, ROLLOS,UNIDADES, HORAS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JUP9LbdhcrlHSDKCwDvVPcs0jsg=="/>
    </ext>
  </extL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1" authorId="0" shapeId="0" xr:uid="{00000000-0006-0000-0400-000002000000}">
      <text>
        <r>
          <rPr>
            <sz val="10"/>
            <color rgb="FF000000"/>
            <rFont val="Arial"/>
            <scheme val="minor"/>
          </rPr>
          <t>======
ID#AAAB1eat4Kw
faristizabal    (2026-03-09 18:48:09)
REGISTRE CONSECUTIVA DE BIEN O SERVICIO  COMENZANDO POR EL No.1.</t>
        </r>
      </text>
    </comment>
    <comment ref="C11" authorId="0" shapeId="0" xr:uid="{00000000-0006-0000-0400-000003000000}">
      <text>
        <r>
          <rPr>
            <sz val="10"/>
            <color rgb="FF000000"/>
            <rFont val="Arial"/>
            <scheme val="minor"/>
          </rPr>
          <t>======
ID#AAAB1eat4LQ
faristizabal    (2026-03-09 18:48:09)
REGISTRE LOS BIENES ADQUIRIDOS OSERVICIOS  PRESTADOS.</t>
        </r>
      </text>
    </comment>
    <comment ref="K11" authorId="0" shapeId="0" xr:uid="{00000000-0006-0000-0400-000001000000}">
      <text>
        <r>
          <rPr>
            <sz val="10"/>
            <color rgb="FF000000"/>
            <rFont val="Arial"/>
            <scheme val="minor"/>
          </rPr>
          <t>======
ID#AAAB1eat4KY
cvargas    (2026-03-09 18:48:09)
REGISTRE LA MODALIDAD DE ADQUISICION DEL  BIEN O SERVICIO SI ES A TRAVES DE CONTRATACION DIRECTA O PROCESO LICITATORIO.</t>
        </r>
      </text>
    </comment>
    <comment ref="D12" authorId="0" shapeId="0" xr:uid="{00000000-0006-0000-0400-000004000000}">
      <text>
        <r>
          <rPr>
            <sz val="10"/>
            <color rgb="FF000000"/>
            <rFont val="Arial"/>
            <scheme val="minor"/>
          </rPr>
          <t>======
ID#AAAB1eat4Kc
faristizabal    (2026-03-09 18:48:09)
REGISTRE EL NUMERO BIEN ADQUIRIDO O SERVICIO PRESTADO.</t>
        </r>
      </text>
    </comment>
    <comment ref="E12" authorId="0" shapeId="0" xr:uid="{00000000-0006-0000-0400-000005000000}">
      <text>
        <r>
          <rPr>
            <sz val="10"/>
            <color rgb="FF000000"/>
            <rFont val="Arial"/>
            <scheme val="minor"/>
          </rPr>
          <t>======
ID#AAAB1eat4KU
faristizabal    (2026-03-09 18:48:09)
REGISTRE LA UNIDAD DE MEDIDA EN QUE FUE ADQUIRIDO MTS, ROLLOS,UNIDADES, HORAS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UBz4wubmHg+4aKFFtacozlPugAg=="/>
    </ext>
  </extLst>
</comments>
</file>

<file path=xl/sharedStrings.xml><?xml version="1.0" encoding="utf-8"?>
<sst xmlns="http://schemas.openxmlformats.org/spreadsheetml/2006/main" count="2815" uniqueCount="813">
  <si>
    <t>Institución Educativa Técnico Industrial   Popayan</t>
  </si>
  <si>
    <t>Sede Jardin Piloto</t>
  </si>
  <si>
    <t>Sede Laura Valencia</t>
  </si>
  <si>
    <t>Sede Mercedes Pardo de Simons</t>
  </si>
  <si>
    <t xml:space="preserve">                                                        Carrera 2   No 5N-31  / Tulcan -   Teléfonos:   823 21 97/ 823 95 86/823 00 26   -    Fax  823 96 47                </t>
  </si>
  <si>
    <t>Sede San Camilo</t>
  </si>
  <si>
    <t>Nit: 891500762-2</t>
  </si>
  <si>
    <t>PROGRAMA GENERAL DE COMPRAS PARA 2026</t>
  </si>
  <si>
    <t>PROGRAMA GENERAL DE COMPRAS PARA 2024</t>
  </si>
  <si>
    <t>RECURSOS PRESUPUESTO DEL FONDO DE SERVICIOS EDUCATIVOS</t>
  </si>
  <si>
    <r>
      <rPr>
        <b/>
        <sz val="11"/>
        <color theme="1"/>
        <rFont val="Calibri"/>
      </rPr>
      <t>Fecha:</t>
    </r>
    <r>
      <rPr>
        <sz val="11"/>
        <color theme="1"/>
        <rFont val="Calibri"/>
      </rPr>
      <t xml:space="preserve"> Popayan, diciembre de  2026</t>
    </r>
  </si>
  <si>
    <r>
      <rPr>
        <b/>
        <sz val="10"/>
        <color theme="1"/>
        <rFont val="Arial"/>
      </rPr>
      <t>Fecha:</t>
    </r>
    <r>
      <rPr>
        <sz val="10"/>
        <color theme="1"/>
        <rFont val="Arial"/>
      </rPr>
      <t xml:space="preserve"> Popayan, diciembre de  2023</t>
    </r>
  </si>
  <si>
    <r>
      <rPr>
        <b/>
        <sz val="11"/>
        <color theme="1"/>
        <rFont val="Calibri"/>
      </rPr>
      <t>Rector:</t>
    </r>
    <r>
      <rPr>
        <sz val="11"/>
        <color theme="1"/>
        <rFont val="Calibri"/>
      </rPr>
      <t xml:space="preserve"> Alirio Vidal Ordoñez</t>
    </r>
  </si>
  <si>
    <r>
      <rPr>
        <b/>
        <sz val="10"/>
        <color theme="1"/>
        <rFont val="Arial"/>
      </rPr>
      <t>Fecha:</t>
    </r>
    <r>
      <rPr>
        <sz val="10"/>
        <color theme="1"/>
        <rFont val="Arial"/>
      </rPr>
      <t xml:space="preserve"> Popayan, diciembre de 2026</t>
    </r>
  </si>
  <si>
    <r>
      <rPr>
        <b/>
        <sz val="10"/>
        <color theme="1"/>
        <rFont val="Arial"/>
      </rPr>
      <t>Rector:</t>
    </r>
    <r>
      <rPr>
        <sz val="10"/>
        <color theme="1"/>
        <rFont val="Arial"/>
      </rPr>
      <t xml:space="preserve"> Alirio Vidal Ordoñez</t>
    </r>
  </si>
  <si>
    <r>
      <rPr>
        <b/>
        <sz val="10"/>
        <color theme="1"/>
        <rFont val="Arial"/>
      </rPr>
      <t>Rector:</t>
    </r>
    <r>
      <rPr>
        <sz val="10"/>
        <color theme="1"/>
        <rFont val="Arial"/>
      </rPr>
      <t xml:space="preserve"> Alirio Vidal Ordoñez</t>
    </r>
  </si>
  <si>
    <r>
      <rPr>
        <b/>
        <sz val="10"/>
        <color theme="1"/>
        <rFont val="Arial"/>
      </rPr>
      <t>Coordinador</t>
    </r>
    <r>
      <rPr>
        <sz val="10"/>
        <color theme="1"/>
        <rFont val="Arial"/>
      </rPr>
      <t>: Yineth Virginia Realpe</t>
    </r>
  </si>
  <si>
    <r>
      <rPr>
        <b/>
        <sz val="11"/>
        <color theme="1"/>
        <rFont val="Calibri"/>
      </rPr>
      <t>Fecha:</t>
    </r>
    <r>
      <rPr>
        <sz val="11"/>
        <color theme="1"/>
        <rFont val="Calibri"/>
      </rPr>
      <t xml:space="preserve"> Popayan, Enero de 2026</t>
    </r>
  </si>
  <si>
    <r>
      <rPr>
        <b/>
        <sz val="10"/>
        <color theme="1"/>
        <rFont val="Arial"/>
      </rPr>
      <t>Coordinador</t>
    </r>
    <r>
      <rPr>
        <sz val="10"/>
        <color theme="1"/>
        <rFont val="Arial"/>
      </rPr>
      <t>: Guillermo Cepeda</t>
    </r>
  </si>
  <si>
    <r>
      <rPr>
        <b/>
        <sz val="11"/>
        <color theme="1"/>
        <rFont val="Calibri"/>
      </rPr>
      <t>Coordinador</t>
    </r>
    <r>
      <rPr>
        <sz val="11"/>
        <color theme="1"/>
        <rFont val="Calibri"/>
      </rPr>
      <t>: Miryam Lucia Gavilanes</t>
    </r>
  </si>
  <si>
    <r>
      <rPr>
        <b/>
        <sz val="11"/>
        <color theme="1"/>
        <rFont val="Calibri"/>
      </rPr>
      <t>Rector:</t>
    </r>
    <r>
      <rPr>
        <sz val="11"/>
        <color theme="1"/>
        <rFont val="Calibri"/>
      </rPr>
      <t xml:space="preserve"> Alirio Vidal Ordoñez</t>
    </r>
  </si>
  <si>
    <r>
      <rPr>
        <b/>
        <sz val="11"/>
        <color theme="1"/>
        <rFont val="Calibri"/>
      </rPr>
      <t>Coordinador</t>
    </r>
    <r>
      <rPr>
        <sz val="11"/>
        <color theme="1"/>
        <rFont val="Calibri"/>
      </rPr>
      <t>: Luis Marino Bravo</t>
    </r>
  </si>
  <si>
    <t>NRO.</t>
  </si>
  <si>
    <t>CODIGO</t>
  </si>
  <si>
    <t xml:space="preserve">DESCRIPCION DEL BIEN </t>
  </si>
  <si>
    <t>CANTIDAD DE BIENES ADQUIRIDOS</t>
  </si>
  <si>
    <t xml:space="preserve">VALOR UNITARIO DE MEDIDA  DEL BIEN </t>
  </si>
  <si>
    <t xml:space="preserve">VALOR TOTAL DE BIENES </t>
  </si>
  <si>
    <t>RUBRO PRESUPUESTAL</t>
  </si>
  <si>
    <t>NOMBRE DEL PROYECTO</t>
  </si>
  <si>
    <t>MODIFICACION A LA PROGRAMACION</t>
  </si>
  <si>
    <t>PERIODO DE ADQUISICION BIENES O SERVICIOS</t>
  </si>
  <si>
    <t>NUMERO</t>
  </si>
  <si>
    <t>UNIDAD DE MEDIDA</t>
  </si>
  <si>
    <t xml:space="preserve">RUBRO PRESUPUESTAL: COMPRA DE EQUIPO </t>
  </si>
  <si>
    <t>CANT.</t>
  </si>
  <si>
    <t>MOBILIARIO</t>
  </si>
  <si>
    <t xml:space="preserve">silla ergonomica </t>
  </si>
  <si>
    <t>unid.</t>
  </si>
  <si>
    <t>Archivadores</t>
  </si>
  <si>
    <t xml:space="preserve">Unidad </t>
  </si>
  <si>
    <t xml:space="preserve"> </t>
  </si>
  <si>
    <t xml:space="preserve">Silla para docente </t>
  </si>
  <si>
    <t>EQUIPOS DE COMPUTO Y ACCESORIOS</t>
  </si>
  <si>
    <t>EQUIPO DE COMUNICACIÓN</t>
  </si>
  <si>
    <t>EQUIPO DE COMUNICACION</t>
  </si>
  <si>
    <t>MUEBLES DE OFICINA</t>
  </si>
  <si>
    <t>EQUIPOS COMUNICACIÓN</t>
  </si>
  <si>
    <t>31162800; 56121500</t>
  </si>
  <si>
    <t>EQUIPOS VARIOS</t>
  </si>
  <si>
    <t>24102000-27110000</t>
  </si>
  <si>
    <t>EQUIPOS AGROINDUSTRIALES</t>
  </si>
  <si>
    <t>SUBTOTAL</t>
  </si>
  <si>
    <t xml:space="preserve">                                    Disponibilidad para compras no previstas en este plan de compras</t>
  </si>
  <si>
    <t>TOTAL</t>
  </si>
  <si>
    <t xml:space="preserve">RUBRO PRESUPUESTAL: MATERIALES Y SUMINISTROS </t>
  </si>
  <si>
    <t>COMBUSTIBLES</t>
  </si>
  <si>
    <t>15101500-15101600-15101800</t>
  </si>
  <si>
    <t>Gasolina corriente</t>
  </si>
  <si>
    <t>Codigo</t>
  </si>
  <si>
    <t>UTILES DE ESCRITORIO, OFICINA, PAPELERIA</t>
  </si>
  <si>
    <t xml:space="preserve">ACEITES, LUBRICANTES </t>
  </si>
  <si>
    <t>Marcadores Permanentes De Colores Variados</t>
  </si>
  <si>
    <t>Caja</t>
  </si>
  <si>
    <t>Materiales y Suministro</t>
  </si>
  <si>
    <t>Gestion Administrativa</t>
  </si>
  <si>
    <t>Clips Pequeños</t>
  </si>
  <si>
    <t>Baoligrafo semi gel 0-7 negro</t>
  </si>
  <si>
    <t>Perforadora</t>
  </si>
  <si>
    <t>Cajas</t>
  </si>
  <si>
    <t>Unidad</t>
  </si>
  <si>
    <t>Resma Papel Oficio</t>
  </si>
  <si>
    <t>Materiales y Suministros</t>
  </si>
  <si>
    <t>Gestion administrativa</t>
  </si>
  <si>
    <t>Resma Papel Carta</t>
  </si>
  <si>
    <t>Baoligrafo semi gel 0-7 rojo</t>
  </si>
  <si>
    <t>Tijeras Grandes</t>
  </si>
  <si>
    <t>Cinta Adeciva Tesa De 5 Cm De Ancho</t>
  </si>
  <si>
    <t>Unidades</t>
  </si>
  <si>
    <t>Cartulina Española coleres surtidos</t>
  </si>
  <si>
    <t>Cinta De Enmascarar</t>
  </si>
  <si>
    <t>Pistolas De Silicona Gruesa</t>
  </si>
  <si>
    <t>Perforadora 2 Huecos</t>
  </si>
  <si>
    <t>1 paquete de celuguias.</t>
  </si>
  <si>
    <t>caja</t>
  </si>
  <si>
    <t>Ganchos Pequeños De Grapadora</t>
  </si>
  <si>
    <t>Cinta de enmascarar 24 mmx40 metros tesa.</t>
  </si>
  <si>
    <t>Barras De Silicona Gruesa</t>
  </si>
  <si>
    <t>rollos</t>
  </si>
  <si>
    <t>Marcadores 6 negros-6 verdes- 6 naranja.</t>
  </si>
  <si>
    <t>Frascos De Pegante Colbon</t>
  </si>
  <si>
    <t>Bisturi Para Oficina</t>
  </si>
  <si>
    <t>Tinta borrable 6 negro-6 verde-6 azul-6 naranja.</t>
  </si>
  <si>
    <t>Pistola Grande De Silicona</t>
  </si>
  <si>
    <t>Sacaganchos</t>
  </si>
  <si>
    <t>Barra De Silicona</t>
  </si>
  <si>
    <t>Recibo talonario con copia x50</t>
  </si>
  <si>
    <t>Cajas De Pañuelitos Desechables</t>
  </si>
  <si>
    <t>Almohadilla Sellos grandes</t>
  </si>
  <si>
    <t>Docena De Lapices</t>
  </si>
  <si>
    <t>Tinta para sellos</t>
  </si>
  <si>
    <t>Resaltadores</t>
  </si>
  <si>
    <t>Vinilos Grandes 1 rojo - 1 azul- 1 amarillo- 1 negro-1 blanco-1 verde.</t>
  </si>
  <si>
    <t>Docenas De Lapiceros Kilometricos Negros</t>
  </si>
  <si>
    <t>Resaltadores - varios colores.</t>
  </si>
  <si>
    <t>Borradores Para Tablero Acrilico</t>
  </si>
  <si>
    <t>Caja de ganchos de cosedora</t>
  </si>
  <si>
    <t>GASTOS DE PERSONAL</t>
  </si>
  <si>
    <t>Tela Quirurgica 10 metros color naranja-10 mtsos de fucia-10 metros de verde.</t>
  </si>
  <si>
    <t>Marcadores Para Tablero Borrables Recargables Gruesos Marca Edding 363 6 Negros, 6 Rojos, 4 Azules Y 4 Verdes</t>
  </si>
  <si>
    <t>Metros</t>
  </si>
  <si>
    <t>Marcadores Para Tablero Borrables Recargables Marca Edding 360 8 Negros, 3 Azules</t>
  </si>
  <si>
    <t>Marcadores permanentes -6 negros-6 azules-6 verdes-6 rojos- para cartelera.</t>
  </si>
  <si>
    <t>Tintas Para Marcador 12 Rojas, 12 Negras,8 Azules Y 8 Verdes</t>
  </si>
  <si>
    <t>HONORARIOS</t>
  </si>
  <si>
    <t>Cuaderno Grande cocido.</t>
  </si>
  <si>
    <t>Cintas De Enmascarar Tessa</t>
  </si>
  <si>
    <t>Resma papel tamaño Carta</t>
  </si>
  <si>
    <t>Rollos De Cinta Transparente Ancha</t>
  </si>
  <si>
    <t>resma</t>
  </si>
  <si>
    <t xml:space="preserve">Materiales y Suministro </t>
  </si>
  <si>
    <t>Rollos De Cinta Transparente Delgada</t>
  </si>
  <si>
    <t>Resma papel tamaño Oficio</t>
  </si>
  <si>
    <t>ADQUISICION DE BIENES</t>
  </si>
  <si>
    <t>Folders Tamaño Oficio</t>
  </si>
  <si>
    <t>MANTENIMIENTO</t>
  </si>
  <si>
    <t>Resma cartulina Kimberly 180 gramos color blanco tamaño oficio</t>
  </si>
  <si>
    <t>Resaltadore Sharpink Diferentes Colores</t>
  </si>
  <si>
    <t>frasco</t>
  </si>
  <si>
    <t>IMPRESOS Y PUBLICACIONES</t>
  </si>
  <si>
    <t>Tinta para marcador de tablero Edding BT- 30 ml- color negro</t>
  </si>
  <si>
    <t>Seguros</t>
  </si>
  <si>
    <t>Cajas De Ganchos Para Folders Plasticos</t>
  </si>
  <si>
    <t>Tinta para marcador de tablero Edding BT- 30 ml - color rojo</t>
  </si>
  <si>
    <t>90101600-93141700-93141701</t>
  </si>
  <si>
    <t>Actividades científicas, deportivas y culturales</t>
  </si>
  <si>
    <t>Correctores Paper Mate</t>
  </si>
  <si>
    <t>Tinta para marcador de tablero Edding BT- 30 ml - color azul</t>
  </si>
  <si>
    <t>Salidas pedagógicas</t>
  </si>
  <si>
    <t>Tinta para marcador de tablero Edding BT- 30 ml - color verde</t>
  </si>
  <si>
    <t>Caja Marcador Sharpink Delgado Colores Surtidos Por 10</t>
  </si>
  <si>
    <t>Cajas Click Metalico Mariposa</t>
  </si>
  <si>
    <t>MATERIAL DE ASEO</t>
  </si>
  <si>
    <t>Cajas De Clicks Pequeños</t>
  </si>
  <si>
    <t>14111500-47131600</t>
  </si>
  <si>
    <t>Escoba Zulia</t>
  </si>
  <si>
    <t>Docena</t>
  </si>
  <si>
    <t>Cinta Tessa multiproposito 40 m x 24 mm</t>
  </si>
  <si>
    <t>$6,000.00</t>
  </si>
  <si>
    <t>$72,000.00</t>
  </si>
  <si>
    <t>Cajas De Ganchos Para Cosedora</t>
  </si>
  <si>
    <t>14111500-47131601</t>
  </si>
  <si>
    <t>Trapero mediano de pabilo</t>
  </si>
  <si>
    <t>$8,000.00</t>
  </si>
  <si>
    <t>$96,000.00</t>
  </si>
  <si>
    <t>Tinta De Cada Color Para Impresora Epson L6490 Color Negro-Rojo-Azul-Amarillo ( Para Imprimir Papel)</t>
  </si>
  <si>
    <t>14111500-47131602</t>
  </si>
  <si>
    <t>Recogedor</t>
  </si>
  <si>
    <t>Docenas</t>
  </si>
  <si>
    <t>Cinta Tessa multiproposito 50 m x 40 mm</t>
  </si>
  <si>
    <t>$5,000.00</t>
  </si>
  <si>
    <t>$120,000.00</t>
  </si>
  <si>
    <t>Resmas De Papel Tamaño Carta Para Fotocopiadora Reprograf 75 Gr.</t>
  </si>
  <si>
    <t>14111500-47131603</t>
  </si>
  <si>
    <t>Par de guante t-9</t>
  </si>
  <si>
    <t>14111500-47131604</t>
  </si>
  <si>
    <t>Kilo bolsa de basura 70 x90cm x50uni</t>
  </si>
  <si>
    <t>Resmas De Papel Tamaño Oficio Para Fotocopiadora Reprograf 75 Gr.</t>
  </si>
  <si>
    <t>Paquetes X 50 U.</t>
  </si>
  <si>
    <t>$9,500.00</t>
  </si>
  <si>
    <t>$57,000.00</t>
  </si>
  <si>
    <t>14111500-47131605</t>
  </si>
  <si>
    <t>Bolsa para basura 60x70cm x50uni</t>
  </si>
  <si>
    <t>$20,000.00</t>
  </si>
  <si>
    <t>$200,000.00</t>
  </si>
  <si>
    <t>14111500-47131606</t>
  </si>
  <si>
    <t>Cinta Empaque Tesa 48 mm x 40 mt</t>
  </si>
  <si>
    <t>Bolsa de basura 46x46 cm x 50 uni</t>
  </si>
  <si>
    <t>$7,500.00</t>
  </si>
  <si>
    <t>$45,000.00</t>
  </si>
  <si>
    <t>14111500-47131607</t>
  </si>
  <si>
    <t>Fabuloso 3l</t>
  </si>
  <si>
    <t>Resma De Papel Opalina De 280 Grs</t>
  </si>
  <si>
    <t>$31,000.00</t>
  </si>
  <si>
    <t>$186,000.00</t>
  </si>
  <si>
    <t>14111500-47131608</t>
  </si>
  <si>
    <t>Detergente en polvo Fab x450gr</t>
  </si>
  <si>
    <t>$6,500.00</t>
  </si>
  <si>
    <t>$65,000.00</t>
  </si>
  <si>
    <t>14111500-47131609</t>
  </si>
  <si>
    <t>Cesta para basura sin tapa</t>
  </si>
  <si>
    <t>$7,000.00</t>
  </si>
  <si>
    <t>$84,000.00</t>
  </si>
  <si>
    <t>14111500-47131610</t>
  </si>
  <si>
    <t>Bomba para destapar sanitario</t>
  </si>
  <si>
    <t>Tintas Para Sellos Color Negro</t>
  </si>
  <si>
    <t>$30,000.00</t>
  </si>
  <si>
    <t>Lapicero boligrafo semi gel punta 0.7 mm color negro x 12 unidades</t>
  </si>
  <si>
    <t xml:space="preserve">Unid </t>
  </si>
  <si>
    <t>Tableros De Acrilicos De 2:30 Por 1:20 Con Bisel En Alumnio</t>
  </si>
  <si>
    <t>Unid</t>
  </si>
  <si>
    <t>MEDICAMENTOS</t>
  </si>
  <si>
    <t>Lapicero boligrafo semi gel punta 0.7 mm color rojo x 12 unidades</t>
  </si>
  <si>
    <t>46191600-23271700-42172000</t>
  </si>
  <si>
    <t>Alcohol anticeptico</t>
  </si>
  <si>
    <t>Botella</t>
  </si>
  <si>
    <t>Gestion Directiva</t>
  </si>
  <si>
    <t>46191600-23271700-42172001</t>
  </si>
  <si>
    <t>Isodine   Boeh espuma</t>
  </si>
  <si>
    <t>Actividad pedagogica</t>
  </si>
  <si>
    <t>Gestion Academica</t>
  </si>
  <si>
    <t>Lapicero boligrafo semi gel punta 0.7 mm color azul x 12 unidades</t>
  </si>
  <si>
    <t>46191600-23271700-42172002</t>
  </si>
  <si>
    <t>guantes de enfermeria</t>
  </si>
  <si>
    <t>paqte</t>
  </si>
  <si>
    <t>Marcadores borrables marca Edding 350 color negro</t>
  </si>
  <si>
    <t>46191600-23271700-42172003</t>
  </si>
  <si>
    <t>Tapabocas</t>
  </si>
  <si>
    <t>Marcadores borrables marca Edding 350 color rojo</t>
  </si>
  <si>
    <t>Base enroscadasa para palo de escoba</t>
  </si>
  <si>
    <t>unid</t>
  </si>
  <si>
    <t>Marcadores borrables marca Edding 350 color azul</t>
  </si>
  <si>
    <t>Codigos</t>
  </si>
  <si>
    <t>ELEMENTOS PARA EDUCACION FISICA</t>
  </si>
  <si>
    <t>Marcadores borrables marca Edding 350 color verde</t>
  </si>
  <si>
    <t>Bolsa para la basura negra 90x65x10 unid</t>
  </si>
  <si>
    <t>pqte</t>
  </si>
  <si>
    <t>60101000-6141100-60101700</t>
  </si>
  <si>
    <t>Petos Azules</t>
  </si>
  <si>
    <t>Chupa para destapar sanitarios</t>
  </si>
  <si>
    <t>Petos Amarillos</t>
  </si>
  <si>
    <t>Churrusco baño Fuller Ref:197 con base</t>
  </si>
  <si>
    <t>lapiz norma x 12 unidades</t>
  </si>
  <si>
    <t>Petos Rojos</t>
  </si>
  <si>
    <t>Desinfectante Fabuloso x 5 lts Lavanda</t>
  </si>
  <si>
    <t>galon</t>
  </si>
  <si>
    <t>Desinfectante Fabuloso x 500 ml</t>
  </si>
  <si>
    <t>Lazos (cuerdas para saltar)</t>
  </si>
  <si>
    <t>Encededor de gas para estufa grande</t>
  </si>
  <si>
    <t>Palos de escoba</t>
  </si>
  <si>
    <t xml:space="preserve">Escobas Inceval Zulia </t>
  </si>
  <si>
    <t>sacaganchos</t>
  </si>
  <si>
    <t>Balones de futbol</t>
  </si>
  <si>
    <t>cajas</t>
  </si>
  <si>
    <t>Esponja la maquina</t>
  </si>
  <si>
    <t>Balones de baloncesto</t>
  </si>
  <si>
    <t>Borrador Faber castell x 20 unidades</t>
  </si>
  <si>
    <t>Balones de voleibol</t>
  </si>
  <si>
    <t>Guantes Magistral C 35 T,  8</t>
  </si>
  <si>
    <t>par</t>
  </si>
  <si>
    <t>Balones de futbol sala</t>
  </si>
  <si>
    <t>Sacapuntas x 20 unidades</t>
  </si>
  <si>
    <t>Limpiones para cocina de tela</t>
  </si>
  <si>
    <t>Agua destilada</t>
  </si>
  <si>
    <t>Malla de voleibol</t>
  </si>
  <si>
    <t>bolsa</t>
  </si>
  <si>
    <t>papeleras para baño</t>
  </si>
  <si>
    <t>Tijeras pretul</t>
  </si>
  <si>
    <t>Aros</t>
  </si>
  <si>
    <t>Recogedores Pinto  sin banda</t>
  </si>
  <si>
    <t xml:space="preserve">Agua oxigenada </t>
  </si>
  <si>
    <t>Peganotasx 5 colores 500H</t>
  </si>
  <si>
    <t>conos</t>
  </si>
  <si>
    <t>Trapero micro fibra, 2 rayas</t>
  </si>
  <si>
    <t>Resaltadores - colores varios</t>
  </si>
  <si>
    <t>Topes</t>
  </si>
  <si>
    <t>Alcohol x 3800 ml</t>
  </si>
  <si>
    <t>Guantes de Nitrilo</t>
  </si>
  <si>
    <t>Lapiz color rojo HB x 12 unidades</t>
  </si>
  <si>
    <t>Pitos</t>
  </si>
  <si>
    <t>Curas BSN Coverplast. Piel x 100</t>
  </si>
  <si>
    <t>46191600-23271700-42172004</t>
  </si>
  <si>
    <t xml:space="preserve">                       Disponibilidad para compras no previstas en este plan de compras</t>
  </si>
  <si>
    <t>guantes desechables</t>
  </si>
  <si>
    <t xml:space="preserve">caja </t>
  </si>
  <si>
    <t xml:space="preserve">Corrector para lapicero marca paper mate </t>
  </si>
  <si>
    <t>46191600-23271700-42172005</t>
  </si>
  <si>
    <t>TOTAL GENERAL</t>
  </si>
  <si>
    <t>Isodine  solucion sanofi</t>
  </si>
  <si>
    <t>Fuente:</t>
  </si>
  <si>
    <t>Solicitudes de diferentes Sedes</t>
  </si>
  <si>
    <t>carpeta 4  alas color blanco</t>
  </si>
  <si>
    <t xml:space="preserve">Estudio técnico de los programas técnicos y académicos </t>
  </si>
  <si>
    <t>46191600-23271700-42172006</t>
  </si>
  <si>
    <t>NOTA:</t>
  </si>
  <si>
    <t>Feldeme Gel   0,5 %. Gel (Stopen reemplazo)</t>
  </si>
  <si>
    <t xml:space="preserve">LOS DATOS QUE ESTAN EN EL ANTERIOR CUADRO SON A MANERA DE EJEMPLO POR LO TANTO SE PUEDEN MODIFICAR </t>
  </si>
  <si>
    <t>LOS CONCEPTOS SEGÚN LAS COMPRAS Y AUMENTAR LAS CASILLAS.</t>
  </si>
  <si>
    <t>Tubo</t>
  </si>
  <si>
    <t>________________________________________________</t>
  </si>
  <si>
    <t>Marcador permanente color rojo</t>
  </si>
  <si>
    <t>RECTOR (A)</t>
  </si>
  <si>
    <t>TESORERO (A)</t>
  </si>
  <si>
    <t>Marcador permanente color azul</t>
  </si>
  <si>
    <t>Marcador permanente color verde</t>
  </si>
  <si>
    <t>Marcador micropunta sharpie color negro</t>
  </si>
  <si>
    <t>Marcador sharpie color negro x 12 unidades</t>
  </si>
  <si>
    <t>_______________________________________________</t>
  </si>
  <si>
    <t>Marcador sharpie color azul celeste x 12 unidades</t>
  </si>
  <si>
    <t>Marcador sharpie color rosado x 12 unidades</t>
  </si>
  <si>
    <t>Perforadoras offi-Esco Ref. OE-345</t>
  </si>
  <si>
    <t>Borradores madera Brosse pour tablero XD -9904</t>
  </si>
  <si>
    <t>Cosedora mediana Offi Escro</t>
  </si>
  <si>
    <t>Papel Craff de 18 pulgadas x 3.5 k 60gr</t>
  </si>
  <si>
    <t>Rollo</t>
  </si>
  <si>
    <t>Pinturas vinilo x 6 colores primarios 125 gr c/u</t>
  </si>
  <si>
    <t>Cajas De Jabon Barrigon  el Rey .</t>
  </si>
  <si>
    <t>Juegos de pinceles- brochas cerda x 3 Ref. SU-410</t>
  </si>
  <si>
    <t>$79,000.00</t>
  </si>
  <si>
    <t>$237,000.00</t>
  </si>
  <si>
    <t>cartulina x 10 unidades</t>
  </si>
  <si>
    <t>paquete</t>
  </si>
  <si>
    <t>Cajas De Limpido Patojito Pequeño</t>
  </si>
  <si>
    <t>(Ega) Sipega x 250gr</t>
  </si>
  <si>
    <t>$720,000.00</t>
  </si>
  <si>
    <t>Barra de silicona liquida mediana</t>
  </si>
  <si>
    <t>Bolsas De Jabon Fab En Polvo Por 225 Grs.</t>
  </si>
  <si>
    <t>$3,000.00</t>
  </si>
  <si>
    <t>$576,000.00</t>
  </si>
  <si>
    <t>Carpetas colgantes oficio colo café</t>
  </si>
  <si>
    <t>Escobas Fuller Mango Metalico  Triangular.</t>
  </si>
  <si>
    <t>$18,000.00</t>
  </si>
  <si>
    <t>$144,000.00</t>
  </si>
  <si>
    <t>Foami 1/8 surtido x 10 unidades colores surtidos</t>
  </si>
  <si>
    <t>Paquete</t>
  </si>
  <si>
    <t>Escobas Zulia Grandes</t>
  </si>
  <si>
    <t>Foami 1/8 surtido x 10 unidades colores neones- colores fuertes</t>
  </si>
  <si>
    <t>Recogedores Fuller Mango Madera</t>
  </si>
  <si>
    <t>$48,000.00</t>
  </si>
  <si>
    <t>Cartulina colores surtidos</t>
  </si>
  <si>
    <t>Traperos De Pabilo Por 400 Gramos Con Mango Largo Metalico</t>
  </si>
  <si>
    <t>Pliegos</t>
  </si>
  <si>
    <t>$10,000.00</t>
  </si>
  <si>
    <t>$80,000.00</t>
  </si>
  <si>
    <t>Toner para fotocopiadora EPSON LG490</t>
  </si>
  <si>
    <t>Cajas De Aguas Aromaticas Manzanilla</t>
  </si>
  <si>
    <t>$7.000,00</t>
  </si>
  <si>
    <t>$70,000.00</t>
  </si>
  <si>
    <t>Toner para impresora HP LaserJetP1102w</t>
  </si>
  <si>
    <t>Galones Acido Muriatico</t>
  </si>
  <si>
    <t xml:space="preserve">Galon </t>
  </si>
  <si>
    <t>Tinta negra 664 para impresora L575</t>
  </si>
  <si>
    <t>$24,000.00</t>
  </si>
  <si>
    <t>Tinta negra,azul, roja, amarilla 524 para fotocopiadora EPSON LG490</t>
  </si>
  <si>
    <t>Galones De Pinolina De Canela</t>
  </si>
  <si>
    <t>$23,000.00</t>
  </si>
  <si>
    <t>$46,000.00</t>
  </si>
  <si>
    <t>Ambientadores En Aerosol Glasse</t>
  </si>
  <si>
    <t>$13,800.00</t>
  </si>
  <si>
    <t>$55.200,00</t>
  </si>
  <si>
    <t>14111500-47131611</t>
  </si>
  <si>
    <t>Paca Papel Higienico Familia</t>
  </si>
  <si>
    <t>Paca</t>
  </si>
  <si>
    <t>14111500-47131612</t>
  </si>
  <si>
    <t>Galones Jabon Liquido Ajax Bicarbonato Limon</t>
  </si>
  <si>
    <t>Sede Principal</t>
  </si>
  <si>
    <t>14111500-47131613</t>
  </si>
  <si>
    <t>Cajas Tapabocas</t>
  </si>
  <si>
    <t>PROGRAMA GENERAL DE COMPRAS PARA 2026.</t>
  </si>
  <si>
    <r>
      <rPr>
        <b/>
        <sz val="10"/>
        <color theme="1"/>
        <rFont val="Arial"/>
      </rPr>
      <t>Fecha:</t>
    </r>
    <r>
      <rPr>
        <sz val="10"/>
        <color theme="1"/>
        <rFont val="Arial"/>
      </rPr>
      <t xml:space="preserve"> Popayan, Enero de 2026</t>
    </r>
  </si>
  <si>
    <r>
      <rPr>
        <sz val="10"/>
        <color theme="1"/>
        <rFont val="Arial"/>
      </rPr>
      <t>Rector:</t>
    </r>
    <r>
      <rPr>
        <sz val="10"/>
        <color theme="1"/>
        <rFont val="Arial"/>
      </rPr>
      <t xml:space="preserve"> Alirio Vidal Ordoñez</t>
    </r>
  </si>
  <si>
    <t xml:space="preserve">MATERIAL DE  DEPORTES </t>
  </si>
  <si>
    <t>14111500-47131614</t>
  </si>
  <si>
    <t>Caja Guantes X 100 Latex Talla M</t>
  </si>
  <si>
    <t>COGIDO</t>
  </si>
  <si>
    <t xml:space="preserve">Caja </t>
  </si>
  <si>
    <t>Balon de Voleibol, Molten No 5 Ref 4000</t>
  </si>
  <si>
    <t xml:space="preserve">VALOR UNITARIO  PROMEDIO DEL BIEN O SERVICIO </t>
  </si>
  <si>
    <t>VALOR TOTAL DE UNIDADBIEN O SERVICIO</t>
  </si>
  <si>
    <t>14111500-47131615</t>
  </si>
  <si>
    <t>Pares Guantes Talla 9</t>
  </si>
  <si>
    <t>Balon de Voleibol, Molten No 5 Retro V58CLC</t>
  </si>
  <si>
    <t>14111500-47131616</t>
  </si>
  <si>
    <t xml:space="preserve">Cepillo paara lavar sanitario </t>
  </si>
  <si>
    <t xml:space="preserve">UNIDAD </t>
  </si>
  <si>
    <t xml:space="preserve">Tula para balones </t>
  </si>
  <si>
    <t>14111500-47131617</t>
  </si>
  <si>
    <t xml:space="preserve">Bomba pára destapar sanitario </t>
  </si>
  <si>
    <t>Matariales y Suministro</t>
  </si>
  <si>
    <t>Aros parea malabares</t>
  </si>
  <si>
    <t>14111500-47131618</t>
  </si>
  <si>
    <t xml:space="preserve">Mesas para el Taller  de Robotica </t>
  </si>
  <si>
    <t xml:space="preserve">Tanque para almacenar agua  120 negro  Vanyplast  </t>
  </si>
  <si>
    <t>Ula ula plano de 40 cm</t>
  </si>
  <si>
    <t>Pelotas de colores</t>
  </si>
  <si>
    <t>14111500-47131619</t>
  </si>
  <si>
    <t>Bombillo  15 w</t>
  </si>
  <si>
    <t>Pelotas de goma 6 cm de diametro</t>
  </si>
  <si>
    <t>$2.644.000</t>
  </si>
  <si>
    <t>Petos en tela Valentine Talla : M</t>
  </si>
  <si>
    <t>Asustuf  Gamer  Fa506ncg-Hn209-E Amp Ryzen 77945hz,Ddr86b Ssd512gb,Pantalla De 15 ,6 Fhd199hz, Nvidia Force Rtx 3050 4 Gb Ddr6.</t>
  </si>
  <si>
    <t>Barra de equilibrio para niños</t>
  </si>
  <si>
    <t>Malla para Voleibol</t>
  </si>
  <si>
    <t>Frisbee de colores</t>
  </si>
  <si>
    <t>Balon de balonmano material caucho</t>
  </si>
  <si>
    <t xml:space="preserve">HONORARIOS </t>
  </si>
  <si>
    <t>MANTENIMIENTO GENERAL</t>
  </si>
  <si>
    <t>TOTAL……………..</t>
  </si>
  <si>
    <t>Honorarios</t>
  </si>
  <si>
    <t>Fabuloso x 5000 ml - Frgancia Lavanda - X 6 unidades</t>
  </si>
  <si>
    <t>Cera full Frash x 3785 cm3/128 fl.oz</t>
  </si>
  <si>
    <t xml:space="preserve">Cera liquida autobrillante  color rojo bufalo </t>
  </si>
  <si>
    <t>Sellador para pisos x 3785 cm3/128fl.oz</t>
  </si>
  <si>
    <t>Bolsa  industrial negra 90x130cm</t>
  </si>
  <si>
    <t xml:space="preserve">Litros </t>
  </si>
  <si>
    <t>Bolsa de basura 55x100 cm</t>
  </si>
  <si>
    <t>Bolsa de basura blanca 65 cm x 90 cm</t>
  </si>
  <si>
    <t>Escoba fibra suave premiun</t>
  </si>
  <si>
    <t>Escobilla cepillo limpiatelarañas</t>
  </si>
  <si>
    <t>bolígrafos tinta negra</t>
  </si>
  <si>
    <t>unidad</t>
  </si>
  <si>
    <t>Peresoso de 1m mas 2 brillador de 100cm</t>
  </si>
  <si>
    <t>Cinta correctora</t>
  </si>
  <si>
    <t>Papel blanco tamaño oficio</t>
  </si>
  <si>
    <t>Valde escurridor ancho de 41.76cm - alto 54.94 cm</t>
  </si>
  <si>
    <t>Papel blanco tamaño carta</t>
  </si>
  <si>
    <t>Recogedores plasticos pestaña negra</t>
  </si>
  <si>
    <t>Cinta de enmascarar tessa de 18x40</t>
  </si>
  <si>
    <t>Trapero microfibra 300Gr morado cabopinto</t>
  </si>
  <si>
    <t>Bandas de caucho</t>
  </si>
  <si>
    <t>Ambientador aereosol Full Fresh - Surtido los aromas</t>
  </si>
  <si>
    <t>Gancho mariposa</t>
  </si>
  <si>
    <t xml:space="preserve">Desengrasante Brilla King </t>
  </si>
  <si>
    <t>Celuguías color verde</t>
  </si>
  <si>
    <t xml:space="preserve">Limpido blanquita fragancia floral </t>
  </si>
  <si>
    <t>Galones</t>
  </si>
  <si>
    <t>Octavos de cartulina</t>
  </si>
  <si>
    <t>Limpiones de cocina 40x60 cm</t>
  </si>
  <si>
    <t>Talonarios de recibo ref. Recibo 56-80</t>
  </si>
  <si>
    <t xml:space="preserve">Puntos ecologicos con su base para escuela </t>
  </si>
  <si>
    <t>Escalera metálica plegable de 5 pasos</t>
  </si>
  <si>
    <t xml:space="preserve">Limpiavidrios </t>
  </si>
  <si>
    <t>Atomizadores</t>
  </si>
  <si>
    <t>Disco duro estado solido de 500G</t>
  </si>
  <si>
    <t>14111500-47131620</t>
  </si>
  <si>
    <t>Pasta cloro</t>
  </si>
  <si>
    <t>Kilo</t>
  </si>
  <si>
    <t>Multipuerto USB 3,0 o superior</t>
  </si>
  <si>
    <t>14111500-47131621</t>
  </si>
  <si>
    <t>Unidades pasta Pato tanque azul</t>
  </si>
  <si>
    <t>Modulo RAM de 4G o DE 8G 2066 Mhz</t>
  </si>
  <si>
    <t>14111500-47131622</t>
  </si>
  <si>
    <t>Tinta para sello</t>
  </si>
  <si>
    <t>Toalla papel para manos tipo Z</t>
  </si>
  <si>
    <t>bandas de caucho</t>
  </si>
  <si>
    <t>Papel higuienico Yumbo 4x250</t>
  </si>
  <si>
    <t>Bolsa</t>
  </si>
  <si>
    <t>Boligrafo Negro</t>
  </si>
  <si>
    <t>Tela dulce abrigo</t>
  </si>
  <si>
    <t>Borrador para tablero</t>
  </si>
  <si>
    <t>Guantes latex para aseo</t>
  </si>
  <si>
    <t>Marcadores Negro para tablero acrilico borrable.</t>
  </si>
  <si>
    <t>Marcadores Rojo para tablero acrilico borrable.</t>
  </si>
  <si>
    <t>Tapabocas x 50 unidades</t>
  </si>
  <si>
    <t>Tinta Negra para recarga Coordinador</t>
  </si>
  <si>
    <t>Guantes de nitrilo x 100 - azul y negra talla M</t>
  </si>
  <si>
    <t>Tinta Roja para recarga Coordinador</t>
  </si>
  <si>
    <t>dispensadores de jabón liquido con valvula x 500 ml</t>
  </si>
  <si>
    <t>Tinta Verde para recarga Coordinador</t>
  </si>
  <si>
    <t>Jabon liquido para manos Members selection  2000 ml - 67.63 fl.oz</t>
  </si>
  <si>
    <t>Cinta de emascarar</t>
  </si>
  <si>
    <t>Cinta trasparente 18x40 tessa.</t>
  </si>
  <si>
    <t>Cesta de basura 6.8 litros</t>
  </si>
  <si>
    <t>Cinta de empaque de 48x40</t>
  </si>
  <si>
    <t>Corrector</t>
  </si>
  <si>
    <t>Corrector de cinta.</t>
  </si>
  <si>
    <t>Cuenta Facil</t>
  </si>
  <si>
    <t>Sharpie ultra fino negro.</t>
  </si>
  <si>
    <t>Sharpie punta fina negro.</t>
  </si>
  <si>
    <t>resaltadores</t>
  </si>
  <si>
    <t>Tarro de colbon mediano x 120 gramos.</t>
  </si>
  <si>
    <t>Sharpie grueso negro.</t>
  </si>
  <si>
    <t>Resmas depapel carta</t>
  </si>
  <si>
    <t>Resmas depapel oficio</t>
  </si>
  <si>
    <t>Papel tamaño carta</t>
  </si>
  <si>
    <t>Resmas</t>
  </si>
  <si>
    <t>Papel tamaño oficio</t>
  </si>
  <si>
    <t>Lápices mina negra</t>
  </si>
  <si>
    <t>Esferos tinta negra</t>
  </si>
  <si>
    <t>Ganchos legajadores transparentes</t>
  </si>
  <si>
    <t>Gancho clip metálico Mariposa</t>
  </si>
  <si>
    <t>Gancho clip metálico estándar</t>
  </si>
  <si>
    <t>Tijera de oficina</t>
  </si>
  <si>
    <t>Cinta Transparente gruesa</t>
  </si>
  <si>
    <t>Cinta Transparente delgada</t>
  </si>
  <si>
    <t>Cinta de enmascarar Gruesa</t>
  </si>
  <si>
    <t>Perforadora dos huecos</t>
  </si>
  <si>
    <t>grapadora</t>
  </si>
  <si>
    <t>Ganchos para Grapadora</t>
  </si>
  <si>
    <t>pegante colbón mediano para papel</t>
  </si>
  <si>
    <t>Bisturí para oficina</t>
  </si>
  <si>
    <t>Saca ganchos</t>
  </si>
  <si>
    <t>Pistola para Silicona</t>
  </si>
  <si>
    <t>Barras De Silicona Para Pistola</t>
  </si>
  <si>
    <t>Marcadores borrables</t>
  </si>
  <si>
    <t>cajas de pañuelitos desechables</t>
  </si>
  <si>
    <t>Recibos medida 56-80 por 80 hojas</t>
  </si>
  <si>
    <t>Talonario</t>
  </si>
  <si>
    <t>Corrector liquido en lapicero</t>
  </si>
  <si>
    <t>ud</t>
  </si>
  <si>
    <t>Lapiceros de tinta negra</t>
  </si>
  <si>
    <t>uds</t>
  </si>
  <si>
    <t>Lapiz mirado #2</t>
  </si>
  <si>
    <t>Resaltadores color amarillo</t>
  </si>
  <si>
    <t>Marcador borrable color rojo</t>
  </si>
  <si>
    <t>Marcador borrable color negro</t>
  </si>
  <si>
    <t>Marcador permanente color amarillo</t>
  </si>
  <si>
    <t>Guantes en nitrilo color negro - talla M</t>
  </si>
  <si>
    <t>Borrador de nata</t>
  </si>
  <si>
    <t>Marcador sharpie color negro</t>
  </si>
  <si>
    <t>Resmas papel blanco tamaño carta</t>
  </si>
  <si>
    <t>Resmas papel blanco tamaño oficio</t>
  </si>
  <si>
    <t>pegante colbón GRANDE para papel</t>
  </si>
  <si>
    <t>Escobas Salones De Clase Y Aseo</t>
  </si>
  <si>
    <t>UNIDAD</t>
  </si>
  <si>
    <t>Traperos Salones De Clase Y Aseo</t>
  </si>
  <si>
    <t>Recogedores ( Salones De Clase Y Aseo)</t>
  </si>
  <si>
    <t>Guantes Talla 9</t>
  </si>
  <si>
    <t>Limpido</t>
  </si>
  <si>
    <t>GALONES</t>
  </si>
  <si>
    <t>Jabon En Polvo Mil Gramos</t>
  </si>
  <si>
    <t>Bolsas Para Basura Grande</t>
  </si>
  <si>
    <t>Esponjas La Maquina</t>
  </si>
  <si>
    <t>Dulce Abrigo ( Mantilla De Limpieza)</t>
  </si>
  <si>
    <t>METROS</t>
  </si>
  <si>
    <t>Fabuloso Por Galones</t>
  </si>
  <si>
    <t>Desmanchador Tak Tak</t>
  </si>
  <si>
    <t>Canecas Para Basura ( Salones De Clase)</t>
  </si>
  <si>
    <t>Barras De Jabon Azul Grande</t>
  </si>
  <si>
    <t>Peresos Os</t>
  </si>
  <si>
    <t>Bolsa Para Basura Pequeña ( Caneca Para Los Baños)</t>
  </si>
  <si>
    <t>Escobas Para Aseo General</t>
  </si>
  <si>
    <t>Churruscos Aseo Baño</t>
  </si>
  <si>
    <t>Limpia Vidrios</t>
  </si>
  <si>
    <t>GALON</t>
  </si>
  <si>
    <t>Bicarbonato</t>
  </si>
  <si>
    <t>Percabonato</t>
  </si>
  <si>
    <t>Jabon Liquido</t>
  </si>
  <si>
    <t>Pastilla De Cloro Para Los Baños</t>
  </si>
  <si>
    <t>BOLSAS</t>
  </si>
  <si>
    <t>Limpiones Para Restaurante Pae</t>
  </si>
  <si>
    <t>TOTAL…….</t>
  </si>
  <si>
    <t>MEDICAMENTOS - ENFERMERIA</t>
  </si>
  <si>
    <t>Rifamicina x 60 ml</t>
  </si>
  <si>
    <t>Frascos</t>
  </si>
  <si>
    <t>Linimento deportivo x 200 ML ( AEROSOL)</t>
  </si>
  <si>
    <t>Guantes latex talla x 0 No 8</t>
  </si>
  <si>
    <t>Tapabocas Desechables.</t>
  </si>
  <si>
    <t>Algodón Quirurgico Tipo Tela x 4556</t>
  </si>
  <si>
    <t>Gasa Quirurgica Tipo Tela 36x100 yardas /91.5cmx915 m</t>
  </si>
  <si>
    <t>Espadadrapo Tipo 3 x 5 yardas</t>
  </si>
  <si>
    <t>46191600-23271700-42172007</t>
  </si>
  <si>
    <t>Gotas Oftamologicas (lagrimas Naturalers).</t>
  </si>
  <si>
    <t>46191600-23271700-42172008</t>
  </si>
  <si>
    <t>Gotas Oticas.</t>
  </si>
  <si>
    <t>46191600-23271700-42172009</t>
  </si>
  <si>
    <t>Copitos por 100 unidades</t>
  </si>
  <si>
    <t>46191600-23271700-42172010</t>
  </si>
  <si>
    <t>Termometros Giditales</t>
  </si>
  <si>
    <t>46191600-23271700-42172011</t>
  </si>
  <si>
    <t>Hipoclirito</t>
  </si>
  <si>
    <t>Galon</t>
  </si>
  <si>
    <t>46191600-23271700-42172012</t>
  </si>
  <si>
    <t>Pares Rodachines grandes para vitrina y archivador</t>
  </si>
  <si>
    <t>46191600-23271700-42172013</t>
  </si>
  <si>
    <t>Camilla con Ruedas para Trasporte de personas- ( accidentes -Otras)</t>
  </si>
  <si>
    <t>46191600-23271700-42172014</t>
  </si>
  <si>
    <t>Agua oxigenada</t>
  </si>
  <si>
    <t>46191600-23271700-42172015</t>
  </si>
  <si>
    <t>Calederm Locion o Gel</t>
  </si>
  <si>
    <t>46191600-23271700-42172016</t>
  </si>
  <si>
    <t>Micropore del Ancho</t>
  </si>
  <si>
    <t>46191600-23271700-42172017</t>
  </si>
  <si>
    <t>Lapiceros Negros</t>
  </si>
  <si>
    <t>46191600-23271700-42172018</t>
  </si>
  <si>
    <t>Bolsa Detergente en polvo para aseo de oficina</t>
  </si>
  <si>
    <t>46191600-23271700-42172019</t>
  </si>
  <si>
    <t>Servilletas para secado de manos</t>
  </si>
  <si>
    <t>46191600-23271700-42172020</t>
  </si>
  <si>
    <t>Jabon para Manos (Desifeccion).</t>
  </si>
  <si>
    <t>TALLERES</t>
  </si>
  <si>
    <t>TALLER DE EBANISTERIA</t>
  </si>
  <si>
    <t xml:space="preserve">Catidad </t>
  </si>
  <si>
    <t xml:space="preserve">valor unitario </t>
  </si>
  <si>
    <t>valor total</t>
  </si>
  <si>
    <t xml:space="preserve">Rubro presupuestal </t>
  </si>
  <si>
    <t xml:space="preserve">Nombre  del proyecto </t>
  </si>
  <si>
    <t>24102000-27110000-27112700</t>
  </si>
  <si>
    <t>Láminas de tríplex Pizano de 14 mm. Tipo A.</t>
  </si>
  <si>
    <t>Lámina</t>
  </si>
  <si>
    <t>Galones de Colbón Madera. (Carpincol).</t>
  </si>
  <si>
    <t>Lámina de MDF de 9 mm</t>
  </si>
  <si>
    <t>Lamina de tríplex de 4 mm</t>
  </si>
  <si>
    <t>Láminas de Laminado RH de 15 mm. Cedro</t>
  </si>
  <si>
    <t>Lámina de Fondo laminado Cedro de 5 mm.</t>
  </si>
  <si>
    <t>Metros de Canto 18 mm en cedro.</t>
  </si>
  <si>
    <t>Tiras de Chapilla de madera Oscura</t>
  </si>
  <si>
    <t>Tiras de Chapilla de madera Clara</t>
  </si>
  <si>
    <t>Tornillos auto-roscante de 2” x 10.</t>
  </si>
  <si>
    <t>Tornillos auto-roscante de 1 ½” x 10.</t>
  </si>
  <si>
    <t>Tornillos auto-roscante de 1 ½” x 8.</t>
  </si>
  <si>
    <t>Tornillos auto-roscante de 1¼” x 8.</t>
  </si>
  <si>
    <t>Disco de Tungsteno de 10"Ǿ Ext. ⅝" Ǿ Int. de 20 dientes Alternado</t>
  </si>
  <si>
    <t>Pliegos de lija de pliego (seco) # 120.</t>
  </si>
  <si>
    <t>Pliegos de lija de pliego (seco) # 150.</t>
  </si>
  <si>
    <t>Pliegos de lija de pliego (seco) # 180.</t>
  </si>
  <si>
    <t>Pliegos de lija de pliego (seco) # 220.</t>
  </si>
  <si>
    <t>Pliegos de lija de pliego (seco) # 240.</t>
  </si>
  <si>
    <t>Pliegos de lija de pliego (seco) # 320.</t>
  </si>
  <si>
    <t>Metros de Lija de Tela de 12" # 80</t>
  </si>
  <si>
    <t>Base Pad para Lijadora DeWalt Ref.D26441 con rodamientos, Postes y Ganchos</t>
  </si>
  <si>
    <t>Galón de Sellador Catalizado.</t>
  </si>
  <si>
    <t>Galón</t>
  </si>
  <si>
    <t>Galón de Laca semi-mate Catalizado.</t>
  </si>
  <si>
    <t>Galón de Sellador Nitroceluloso.</t>
  </si>
  <si>
    <t>Litros de tinte para madera color Miel.</t>
  </si>
  <si>
    <t>Litros</t>
  </si>
  <si>
    <t>Litros de tinte para madera color Caoba</t>
  </si>
  <si>
    <t>Cuchillas para Caladora muanul de Pelo # 7 Paquete por 10</t>
  </si>
  <si>
    <t>Puntas para Pirograbador</t>
  </si>
  <si>
    <t>Galones de Thinner corriente.</t>
  </si>
  <si>
    <t>Juego de Bisagra de Presión de 35 mm.</t>
  </si>
  <si>
    <t>Juego</t>
  </si>
  <si>
    <t>Cuarto de Barniz corriente</t>
  </si>
  <si>
    <t>Cuarto</t>
  </si>
  <si>
    <t>Disco de Tungsteno de 14"Ǿ Ext. ¾" Ǿ Int. de 40 dientes Alternado</t>
  </si>
  <si>
    <t>TALLER DE ELECTRICIDAD</t>
  </si>
  <si>
    <t>Cintas métricas 5 metros</t>
  </si>
  <si>
    <t>Tubo eléctrico 3/4</t>
  </si>
  <si>
    <t>Rollo de cinta amarilla aislante</t>
  </si>
  <si>
    <t>Rollo de cinta azul aislante</t>
  </si>
  <si>
    <t>Rollo de cinta roja aislante</t>
  </si>
  <si>
    <t>Rollo de cinta verde aislante</t>
  </si>
  <si>
    <t>Rollos de cinta blanca aislante</t>
  </si>
  <si>
    <t>Rollos de cinta negra aislante grande</t>
  </si>
  <si>
    <t>Bombillos LED de 7W económico</t>
  </si>
  <si>
    <t>Plafones plásticos ciles</t>
  </si>
  <si>
    <t>Breakers enchufable de 1*15 Amp</t>
  </si>
  <si>
    <t>Terminal conector pvc ½</t>
  </si>
  <si>
    <t>Terminal conector pvc ¾</t>
  </si>
  <si>
    <t>Rollos de estaño (soldadura) delgado, grande de buena Calidad</t>
  </si>
  <si>
    <t>alambre # 14 color blanco procables</t>
  </si>
  <si>
    <t>alambre # 14 color rojo procables</t>
  </si>
  <si>
    <t>alambre # 14 color verde procables</t>
  </si>
  <si>
    <t>Cable encauchetado 3*10 Amp</t>
  </si>
  <si>
    <t>Interruptor triple Schneider</t>
  </si>
  <si>
    <t>Interruptor doble Schneider</t>
  </si>
  <si>
    <t>Interruptor sencillo Schneider</t>
  </si>
  <si>
    <t>Toma corriente leviton 15 A. con tapa</t>
  </si>
  <si>
    <t>Tablero trifásico homeline TQ 6 circuitos 200 A 240V Schneider</t>
  </si>
  <si>
    <t>Contactor 110V trifasico 20 Amp</t>
  </si>
  <si>
    <t>Contactor auxiliar NC-NA</t>
  </si>
  <si>
    <t>Clavija industrial 3*50 Amp</t>
  </si>
  <si>
    <t>Alambre electrico calibre 14 color rojo</t>
  </si>
  <si>
    <t>Alambre electrico calibre 14 color blanco</t>
  </si>
  <si>
    <t>Tablero monofasico de 4 circuitos tercol</t>
  </si>
  <si>
    <t>Breaker de 15A tercol</t>
  </si>
  <si>
    <t>Tomas dobles levinton</t>
  </si>
  <si>
    <t>Interruptores doble</t>
  </si>
  <si>
    <t>caja octoganal plastica</t>
  </si>
  <si>
    <t>rollo</t>
  </si>
  <si>
    <t>caja rectangular plastica</t>
  </si>
  <si>
    <t>plafon plastico</t>
  </si>
  <si>
    <t>panel solar 12v</t>
  </si>
  <si>
    <t>bateria de 12v a 3Ah</t>
  </si>
  <si>
    <t>pilas de 9v cuadrada alcalina recargable</t>
  </si>
  <si>
    <t>cargador de pilas universal para pilas A AAA y de 9v</t>
  </si>
  <si>
    <t>Medidor Bifasico 3 Hilos 208v</t>
  </si>
  <si>
    <t>Metro De Alambre No 14 Blanco Pro/Ar/Con</t>
  </si>
  <si>
    <t>Metro</t>
  </si>
  <si>
    <t>Metro De Alambre No 14 Negro Pro/Ar/Con</t>
  </si>
  <si>
    <t>Metro De Alambre No 14 Amarilla Pro/Ar/Con</t>
  </si>
  <si>
    <t>Hebilla Bandit 5/8 Stavol.</t>
  </si>
  <si>
    <t>Cinta Bandit 5/8 Cidet Stavol</t>
  </si>
  <si>
    <t>Conector Perforacion Dp3</t>
  </si>
  <si>
    <t>Pulsador Led Verde Np Bw3361 Chint</t>
  </si>
  <si>
    <t>Pulsador Led Rojo Np Bw3362 Chint</t>
  </si>
  <si>
    <t>FLEXOMETRO AMARILLO 5MTR, 19mm(21606) PRETUL</t>
  </si>
  <si>
    <t>Conector Planstico Rojo Mercury</t>
  </si>
  <si>
    <t>Cinta De Aislar 15 Mt Negra Ciles</t>
  </si>
  <si>
    <t>MANTENIMIENTO PARTE ELECTRICA</t>
  </si>
  <si>
    <t>Tablero Monofasico 8 Ctos 75 Amp Bimetalico 1 Fase Tercol.</t>
  </si>
  <si>
    <t>Tablero Monofasico 4 Ctos Cu Blanca Tercol</t>
  </si>
  <si>
    <t>Breaker Enchufable 1x16amp Ciles</t>
  </si>
  <si>
    <t>Breaker Enchufable 1x20 Amp Ciles</t>
  </si>
  <si>
    <t>Tubo Emt 3/4 Xmtr Importado Certificado Insutubos.</t>
  </si>
  <si>
    <t>Union Emt 3/4 Acero</t>
  </si>
  <si>
    <t>Adaptador Emt 3/4 Acero.</t>
  </si>
  <si>
    <t>Tubo Emt 1/2 X3mtr Importado Certificado.</t>
  </si>
  <si>
    <t>Union Emt 1/2 Acero</t>
  </si>
  <si>
    <t>Adaptador Emt 3/2 Acero.</t>
  </si>
  <si>
    <t>Tramo Cable Cobre No 8 Blanco X Metro Pro/Ar/Con</t>
  </si>
  <si>
    <t>Tramo</t>
  </si>
  <si>
    <t>Tramo Cable Cobre No 8 Negro X Metro Pro/Ar/Con</t>
  </si>
  <si>
    <t>Metro Cable Cobre No 12 Blanco Pro/Ar//Con</t>
  </si>
  <si>
    <t>Metro Cable Cobre No 12 Negro Pro/Ar//Con</t>
  </si>
  <si>
    <t>Metro Cable Cobre No 12 Amarillo Pro/Ar//Con</t>
  </si>
  <si>
    <t>Grapa Emt Doble Ala 3/4</t>
  </si>
  <si>
    <t>Grapa Emt Doble Ala 1/2 Proelectri</t>
  </si>
  <si>
    <t>Chazo Plastico Estirado 1/4</t>
  </si>
  <si>
    <t>Tornillo Drywall 8x1</t>
  </si>
  <si>
    <t>Conector Plastico Rojo Mercury</t>
  </si>
  <si>
    <t>Cinta De Aslar 18 Mt Negra 3m</t>
  </si>
  <si>
    <t>Extencion 15 M Naranja Vharbor.</t>
  </si>
  <si>
    <t>TALLER DE INDUSTRIAL</t>
  </si>
  <si>
    <t>151011500-15101600-15101800</t>
  </si>
  <si>
    <t>De Aceite Sae 50</t>
  </si>
  <si>
    <t>Aceite Soluble (Taladraina En Quimpo)</t>
  </si>
  <si>
    <t>De Estopa Para Limpieza De Maquinaria</t>
  </si>
  <si>
    <t>KILOS</t>
  </si>
  <si>
    <t>De Acpm</t>
  </si>
  <si>
    <t>De Acetileno</t>
  </si>
  <si>
    <t>LIBRAS</t>
  </si>
  <si>
    <t>De Tinner</t>
  </si>
  <si>
    <t>Brochas De 3 Pulgadas</t>
  </si>
  <si>
    <t>UNIDADES</t>
  </si>
  <si>
    <t>Mandril Portabrocas Industrial De 1/16 A ¾ De Pulgada</t>
  </si>
  <si>
    <t>Grafilador O Moleteador Multiusos</t>
  </si>
  <si>
    <t>Platinas Lisa De 3 Pulgadas X ¼</t>
  </si>
  <si>
    <t>Varillas De Hierro Redondas Lisas De 1 Pulgada</t>
  </si>
  <si>
    <t>Varillas De Hierro Redondas Lisas De 1 ¼”</t>
  </si>
  <si>
    <t>Varillas De Hierro Redondas Lisas De ¾”</t>
  </si>
  <si>
    <t>Varillas De Hierro Cuadradas De ⅜”</t>
  </si>
  <si>
    <t>Varilla De Hierro Cuadrada De ¾”</t>
  </si>
  <si>
    <t>Varillas De Hierro Redondas Lisas De ⅝”</t>
  </si>
  <si>
    <t>Acero 1020 De Diámetro 2 Pulgadas</t>
  </si>
  <si>
    <t>Piedras De Color Verde Para Afilar Tungsteno De 8 Pulgadas X 1 Pulgada.</t>
  </si>
  <si>
    <t>De Soldadura 6013 De 3/32</t>
  </si>
  <si>
    <t>De Soldadura 6013 De ⅛</t>
  </si>
  <si>
    <t>Varillas Cuadradas De 1 Pulgada</t>
  </si>
  <si>
    <t>Hojas De Seguetas Marca Sandflex</t>
  </si>
  <si>
    <t>Pliegos De Lija N.º 150</t>
  </si>
  <si>
    <t>Discos De Corte Para Pulidora De 4 ½”</t>
  </si>
  <si>
    <t>Discos De Pulir Para Pulidora De 4 ½”</t>
  </si>
  <si>
    <t>Disco Para Pulir De 8 Pulgadas</t>
  </si>
  <si>
    <t>Docenas De Tornillo Grado 5 De 7/16 Rosca Ordinaria Con Tuerca Y Arandela Recortada</t>
  </si>
  <si>
    <t>Docenas De Tornillo Grado 5 De ⅜ Rosca Ordinaria Con Tuerca Y Arandela Recortada</t>
  </si>
  <si>
    <t>De Aceite Hidráulico</t>
  </si>
  <si>
    <t>GALÓN</t>
  </si>
  <si>
    <t>Brocas Centro #4 (Ojo No Son Brocas Helicoidales)</t>
  </si>
  <si>
    <t>Caretas De Soldar Inteligentes</t>
  </si>
  <si>
    <t>Pinzas Masa Para Soldadores</t>
  </si>
  <si>
    <t>Pinzas Porta Electrodo Para Soldadores</t>
  </si>
  <si>
    <t>Caretas Con Pantalla Acrílica Transparente Para Esmerilar (Ojo No Monogafa)</t>
  </si>
  <si>
    <t>TALLER DE METALISTERIA</t>
  </si>
  <si>
    <t>Alambre de Soldadura -Mi6</t>
  </si>
  <si>
    <t>de electrodo E 6013 /3/32 Super E Super West-ARCO</t>
  </si>
  <si>
    <t>Kilos</t>
  </si>
  <si>
    <t>Laminas Colld- Rollod 4x8 cal 20</t>
  </si>
  <si>
    <t>Laminas Galvanizadas 4x8 Cal 22</t>
  </si>
  <si>
    <t>Discos para polidora para corto de 4</t>
  </si>
  <si>
    <t>de Segueta 12 (SANOFLEX)</t>
  </si>
  <si>
    <t>Hojas</t>
  </si>
  <si>
    <t>de Alambre Calibre # 6</t>
  </si>
  <si>
    <t>de Alambre Calibre # 8</t>
  </si>
  <si>
    <t>de Alambre Calibre # 10</t>
  </si>
  <si>
    <t>Ronda o de 6 Milimetros</t>
  </si>
  <si>
    <t>Varillas</t>
  </si>
  <si>
    <t>cuadradas de 3 /8</t>
  </si>
  <si>
    <t>cuadradas de 12 milimetros</t>
  </si>
  <si>
    <t>platinas de 3/16 x 1/2</t>
  </si>
  <si>
    <t>Platinas</t>
  </si>
  <si>
    <t>platinas de 3/16 x 3/4</t>
  </si>
  <si>
    <t>platinas de 3/16 1 pulgada</t>
  </si>
  <si>
    <t>platinas de 3/16 2 pulgada</t>
  </si>
  <si>
    <t>Bultos de carbon</t>
  </si>
  <si>
    <t>Bultos</t>
  </si>
  <si>
    <t>De Anticorrosivo Bler Color Negro</t>
  </si>
  <si>
    <t>Tinner</t>
  </si>
  <si>
    <t>de Co2 de 25 kilos.</t>
  </si>
  <si>
    <t>Recarga</t>
  </si>
  <si>
    <t>TALLER DE MOTORES</t>
  </si>
  <si>
    <t>Gasolina Corriente</t>
  </si>
  <si>
    <t>De Diesel</t>
  </si>
  <si>
    <t>De Aceiete Dos Tiempos</t>
  </si>
  <si>
    <t>De Aceite 15-40 Mobil Diesel</t>
  </si>
  <si>
    <t>Liquido Para Frenos</t>
  </si>
  <si>
    <t>CUARTO DE GL</t>
  </si>
  <si>
    <t>Grasa De Litio</t>
  </si>
  <si>
    <t>Bobinas De Alta Combencional</t>
  </si>
  <si>
    <t>Terminales De Bateria</t>
  </si>
  <si>
    <t>Baterias 1200</t>
  </si>
  <si>
    <t>De Cable Para Bateria</t>
  </si>
  <si>
    <t>Gratas Metalicas Para Esmeril</t>
  </si>
  <si>
    <t>Cable Vehicular Numero 14 (Rojo Y Negro</t>
  </si>
  <si>
    <t>Terminales De Ojo Para Cable De 3/16</t>
  </si>
  <si>
    <t>Terminalae Para Cable Pala Hembra</t>
  </si>
  <si>
    <t>Rollos De Cinta Aislante Amarilla</t>
  </si>
  <si>
    <t>Rollos De Cinta Aislante Roja</t>
  </si>
  <si>
    <t>Rollos De Cinta Aislante Negra</t>
  </si>
  <si>
    <t>Bombillos Para Stop Con Conector</t>
  </si>
  <si>
    <t>Bombillos Para Direccionales Con Conector</t>
  </si>
  <si>
    <t>Bombillos H4 Con Conector</t>
  </si>
  <si>
    <t>Contenido De Silicona Automotris Grande Loctite</t>
  </si>
  <si>
    <t>Thiner</t>
  </si>
  <si>
    <t>MATENIMIENTO ENLUCIMIENTO DE LA SEDE PRINCIPAL</t>
  </si>
  <si>
    <t>Materiales para mantenimiento general</t>
  </si>
  <si>
    <t>Gestion  Administrativa</t>
  </si>
  <si>
    <t xml:space="preserve">                                                             </t>
  </si>
  <si>
    <t xml:space="preserve">DEPARTAMENTO DE EDUCACION FISICA </t>
  </si>
  <si>
    <t>Balones de Voleibol</t>
  </si>
  <si>
    <t>Balones de balones de futbol de salon</t>
  </si>
  <si>
    <t>SALA DE SISTEMAS ( TELEMATICA)</t>
  </si>
  <si>
    <t xml:space="preserve">TALLER DE DIBUJO </t>
  </si>
  <si>
    <t>Escalimetros Con Escala 1:50 Para Dibujo Arquitectonico Cintas De Emmarcar De 1cm.</t>
  </si>
  <si>
    <t>Cintas De Emmascarar De 1cm</t>
  </si>
  <si>
    <t>Cintas De Emmascarar De 2cm</t>
  </si>
  <si>
    <t>Campas De Madera Con Chupa Para Tablero Acrilico.</t>
  </si>
  <si>
    <t>Escuadra De Manera De 60° Para Tablero</t>
  </si>
  <si>
    <t>Inscripcion O Instalacion Del Programa Autocad Version Educativa.</t>
  </si>
  <si>
    <t xml:space="preserve">FUMIGACION </t>
  </si>
  <si>
    <t>Servicio de Fumigacion de insectos y control de plagas</t>
  </si>
  <si>
    <t>X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</si>
</sst>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_ * #,##0_ ;_ * \-#,##0_ ;_ * &quot;-&quot;??_ ;_ @_ "/>
    <numFmt numFmtId="166" formatCode="_ * #,##0.00_ ;_ * \-#,##0.00_ ;_ * &quot;-&quot;??_ ;_ @_ "/>
    <numFmt numFmtId="167" formatCode="_-* #,##0.00\ _P_t_s_-;\-* #,##0.00\ _P_t_s_-;_-* &quot;-&quot;??\ _P_t_s_-;_-@"/>
    <numFmt numFmtId="168" formatCode="_-* #,##0\ _P_t_s_-;\-* #,##0\ _P_t_s_-;_-* &quot;-&quot;??\ _P_t_s_-;_-@"/>
    <numFmt numFmtId="169" formatCode="#,##0.00_);\-#,##0.00"/>
    <numFmt numFmtId="170" formatCode="#,##0_ ;\-#,##0\ "/>
    <numFmt numFmtId="171" formatCode="m\.yyyy"/>
    <numFmt numFmtId="172" formatCode="d&quot; de &quot;mmmm&quot; de &quot;yyyy"/>
    <numFmt numFmtId="173" formatCode="_(* #,##0.00_);_(* \(#,##0.00\);_(* &quot;-&quot;??_);_(@_)"/>
    <numFmt numFmtId="174" formatCode="&quot;$&quot;\ #,##0"/>
  </numFmts>
  <fonts count="77">
    <font>
      <sz val="10"/>
      <color rgb="FF000000"/>
      <name val="Arial"/>
      <scheme val="minor"/>
    </font>
    <font>
      <b/>
      <sz val="12"/>
      <color theme="1"/>
      <name val="Calibri"/>
    </font>
    <font>
      <b/>
      <sz val="22"/>
      <color theme="1"/>
      <name val="Kunstler Script"/>
    </font>
    <font>
      <b/>
      <i/>
      <sz val="10"/>
      <color theme="1"/>
      <name val="Calibri"/>
    </font>
    <font>
      <i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b/>
      <sz val="10"/>
      <color theme="1"/>
      <name val="Arial"/>
    </font>
    <font>
      <sz val="8"/>
      <color theme="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0"/>
      <name val="Arial"/>
    </font>
    <font>
      <b/>
      <sz val="6"/>
      <color theme="1"/>
      <name val="Arial"/>
    </font>
    <font>
      <b/>
      <sz val="11"/>
      <color theme="1"/>
      <name val="Arial"/>
    </font>
    <font>
      <b/>
      <sz val="11"/>
      <color rgb="FF000000"/>
      <name val="Calibri"/>
    </font>
    <font>
      <b/>
      <sz val="11"/>
      <color rgb="FFFF0000"/>
      <name val="Calibri"/>
    </font>
    <font>
      <sz val="11"/>
      <color rgb="FFFF0000"/>
      <name val="Calibri"/>
    </font>
    <font>
      <sz val="11"/>
      <color theme="1"/>
      <name val="Cambria"/>
    </font>
    <font>
      <sz val="10"/>
      <color rgb="FF000000"/>
      <name val="Cambria"/>
    </font>
    <font>
      <sz val="11"/>
      <color rgb="FF000000"/>
      <name val="Calibri"/>
    </font>
    <font>
      <sz val="11"/>
      <color rgb="FF000000"/>
      <name val="Cambria"/>
    </font>
    <font>
      <sz val="10"/>
      <color theme="1"/>
      <name val="Verdana"/>
    </font>
    <font>
      <b/>
      <sz val="12"/>
      <color rgb="FF000000"/>
      <name val="Calibri"/>
    </font>
    <font>
      <sz val="11"/>
      <color theme="1"/>
      <name val="Arial"/>
    </font>
    <font>
      <sz val="12"/>
      <color theme="1"/>
      <name val="Cambria"/>
    </font>
    <font>
      <sz val="8"/>
      <color theme="1"/>
      <name val="Cambria"/>
    </font>
    <font>
      <sz val="10"/>
      <color rgb="FF000000"/>
      <name val="Verdana"/>
    </font>
    <font>
      <sz val="10"/>
      <color rgb="FF000000"/>
      <name val="&quot;Verdana&quot;"/>
    </font>
    <font>
      <sz val="11"/>
      <color theme="1"/>
      <name val="Arial"/>
      <scheme val="minor"/>
    </font>
    <font>
      <b/>
      <sz val="10"/>
      <color rgb="FF0A0A0A"/>
      <name val="Cambria"/>
    </font>
    <font>
      <sz val="10"/>
      <color theme="1"/>
      <name val="Arial"/>
      <scheme val="minor"/>
    </font>
    <font>
      <sz val="12"/>
      <color theme="1"/>
      <name val="Calibri"/>
    </font>
    <font>
      <sz val="11"/>
      <color rgb="FFFF0000"/>
      <name val="Cambria"/>
    </font>
    <font>
      <b/>
      <sz val="8"/>
      <color theme="1"/>
      <name val="&quot;Comic Sans MS&quot;"/>
    </font>
    <font>
      <sz val="10"/>
      <color theme="1"/>
      <name val="Arial"/>
      <scheme val="minor"/>
    </font>
    <font>
      <sz val="11"/>
      <color rgb="FF0A0A0A"/>
      <name val="Cambria"/>
    </font>
    <font>
      <sz val="11"/>
      <color rgb="FF0A0A0A"/>
      <name val="Calibri"/>
    </font>
    <font>
      <b/>
      <sz val="11"/>
      <color rgb="FF0A0A0A"/>
      <name val="Calibri"/>
    </font>
    <font>
      <sz val="10"/>
      <color rgb="FF0A0A0A"/>
      <name val="&quot;Google Sans&quot;"/>
    </font>
    <font>
      <b/>
      <sz val="11"/>
      <color theme="1"/>
      <name val="Cambria"/>
    </font>
    <font>
      <sz val="11"/>
      <color theme="1"/>
      <name val="Bookman Old Style"/>
    </font>
    <font>
      <b/>
      <sz val="11"/>
      <color rgb="FF008000"/>
      <name val="Calibri"/>
    </font>
    <font>
      <sz val="11"/>
      <color theme="1"/>
      <name val="&quot;Arial&quot;"/>
    </font>
    <font>
      <b/>
      <sz val="12"/>
      <color rgb="FFFF0000"/>
      <name val="Calibri"/>
    </font>
    <font>
      <b/>
      <sz val="8"/>
      <color theme="1"/>
      <name val="Arial"/>
    </font>
    <font>
      <b/>
      <sz val="11"/>
      <color rgb="FF000000"/>
      <name val="Cambria"/>
    </font>
    <font>
      <b/>
      <sz val="12"/>
      <color theme="1"/>
      <name val="Cambria"/>
    </font>
    <font>
      <sz val="10"/>
      <color rgb="FF000000"/>
      <name val="Cambria"/>
    </font>
    <font>
      <sz val="8"/>
      <color theme="1"/>
      <name val="&quot;Comic Sans MS&quot;"/>
    </font>
    <font>
      <sz val="10"/>
      <color theme="1"/>
      <name val="Calibri"/>
    </font>
    <font>
      <b/>
      <sz val="12"/>
      <color rgb="FFFF0000"/>
      <name val="Arial"/>
    </font>
    <font>
      <b/>
      <sz val="12"/>
      <color rgb="FF008000"/>
      <name val="Calibri"/>
    </font>
    <font>
      <sz val="8"/>
      <color theme="1"/>
      <name val="Calibri"/>
    </font>
    <font>
      <sz val="11"/>
      <color theme="1"/>
      <name val="&quot;Cambria&quot;"/>
    </font>
    <font>
      <b/>
      <sz val="16"/>
      <color theme="1"/>
      <name val="Calibri"/>
    </font>
    <font>
      <sz val="10"/>
      <color rgb="FF000000"/>
      <name val="Calibri"/>
    </font>
    <font>
      <sz val="10"/>
      <color theme="1"/>
      <name val="Calibri"/>
    </font>
    <font>
      <sz val="10"/>
      <color theme="1"/>
      <name val="Arial"/>
    </font>
    <font>
      <sz val="10"/>
      <color theme="1"/>
      <name val="&quot;Times New Roman&quot;"/>
    </font>
    <font>
      <sz val="10"/>
      <color theme="1"/>
      <name val="Cambria"/>
    </font>
    <font>
      <sz val="9"/>
      <color rgb="FF000000"/>
      <name val="&quot;Cambria&quot;"/>
    </font>
    <font>
      <sz val="9"/>
      <color theme="1"/>
      <name val="Cambria"/>
    </font>
    <font>
      <sz val="10"/>
      <color rgb="FF000000"/>
      <name val="Arial"/>
      <scheme val="minor"/>
    </font>
    <font>
      <sz val="10"/>
      <color rgb="FF000000"/>
      <name val="&quot;Cambria&quot;"/>
    </font>
    <font>
      <sz val="10"/>
      <color theme="1"/>
      <name val="Bookman Old Style"/>
    </font>
    <font>
      <b/>
      <sz val="11"/>
      <color theme="1"/>
      <name val="Bookman Old Style"/>
    </font>
    <font>
      <sz val="9"/>
      <color theme="1"/>
      <name val="&quot;Cambria&quot;"/>
    </font>
    <font>
      <sz val="10"/>
      <color theme="1"/>
      <name val="&quot;Cambria&quot;"/>
    </font>
    <font>
      <sz val="9"/>
      <color rgb="FF000000"/>
      <name val="&quot;Arial Narrow&quot;"/>
    </font>
    <font>
      <sz val="9"/>
      <color theme="1"/>
      <name val="Calibri"/>
    </font>
    <font>
      <sz val="12"/>
      <color rgb="FF000000"/>
      <name val="Cambria"/>
    </font>
    <font>
      <sz val="9"/>
      <color rgb="FF000000"/>
      <name val="Arial"/>
      <scheme val="minor"/>
    </font>
    <font>
      <sz val="9"/>
      <color theme="1"/>
      <name val="&quot;Arial&quot;"/>
    </font>
    <font>
      <sz val="9"/>
      <color rgb="FFFF0000"/>
      <name val="Calibri"/>
    </font>
    <font>
      <sz val="10"/>
      <color rgb="FF00000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E69138"/>
        <bgColor rgb="FFE69138"/>
      </patternFill>
    </fill>
    <fill>
      <patternFill patternType="solid">
        <fgColor rgb="FFCC0000"/>
        <bgColor rgb="FFCC0000"/>
      </patternFill>
    </fill>
    <fill>
      <patternFill patternType="solid">
        <fgColor theme="6"/>
        <bgColor theme="6"/>
      </patternFill>
    </fill>
    <fill>
      <patternFill patternType="solid">
        <fgColor rgb="FF00FFFF"/>
        <bgColor rgb="FF00FFFF"/>
      </patternFill>
    </fill>
    <fill>
      <patternFill patternType="solid">
        <fgColor rgb="FFDD7E6B"/>
        <bgColor rgb="FFDD7E6B"/>
      </patternFill>
    </fill>
    <fill>
      <patternFill patternType="solid">
        <fgColor rgb="FF674EA7"/>
        <bgColor rgb="FF674EA7"/>
      </patternFill>
    </fill>
  </fills>
  <borders count="1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</borders>
  <cellStyleXfs count="1">
    <xf numFmtId="0" fontId="0" fillId="0" borderId="0"/>
  </cellStyleXfs>
  <cellXfs count="1075">
    <xf numFmtId="0" fontId="0" fillId="0" borderId="0" xfId="0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7" fillId="0" borderId="15" xfId="0" applyFont="1" applyBorder="1"/>
    <xf numFmtId="0" fontId="7" fillId="0" borderId="15" xfId="0" applyFont="1" applyBorder="1" applyAlignment="1">
      <alignment horizontal="left"/>
    </xf>
    <xf numFmtId="0" fontId="8" fillId="0" borderId="15" xfId="0" applyFont="1" applyBorder="1" applyAlignment="1">
      <alignment horizontal="center"/>
    </xf>
    <xf numFmtId="0" fontId="8" fillId="0" borderId="15" xfId="0" applyFont="1" applyBorder="1"/>
    <xf numFmtId="0" fontId="7" fillId="0" borderId="1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4" fontId="7" fillId="0" borderId="12" xfId="0" applyNumberFormat="1" applyFont="1" applyBorder="1"/>
    <xf numFmtId="0" fontId="8" fillId="0" borderId="12" xfId="0" applyFont="1" applyBorder="1"/>
    <xf numFmtId="4" fontId="7" fillId="0" borderId="16" xfId="0" applyNumberFormat="1" applyFont="1" applyBorder="1"/>
    <xf numFmtId="4" fontId="7" fillId="0" borderId="15" xfId="0" applyNumberFormat="1" applyFont="1" applyBorder="1"/>
    <xf numFmtId="0" fontId="7" fillId="0" borderId="17" xfId="0" applyFont="1" applyBorder="1"/>
    <xf numFmtId="3" fontId="7" fillId="0" borderId="12" xfId="0" applyNumberFormat="1" applyFont="1" applyBorder="1"/>
    <xf numFmtId="0" fontId="7" fillId="0" borderId="12" xfId="0" applyFont="1" applyBorder="1"/>
    <xf numFmtId="4" fontId="7" fillId="0" borderId="17" xfId="0" applyNumberFormat="1" applyFont="1" applyBorder="1"/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3" fontId="7" fillId="0" borderId="16" xfId="0" applyNumberFormat="1" applyFont="1" applyBorder="1"/>
    <xf numFmtId="3" fontId="5" fillId="0" borderId="20" xfId="0" applyNumberFormat="1" applyFont="1" applyBorder="1"/>
    <xf numFmtId="0" fontId="7" fillId="0" borderId="21" xfId="0" applyFont="1" applyBorder="1" applyAlignment="1">
      <alignment horizontal="center"/>
    </xf>
    <xf numFmtId="0" fontId="7" fillId="0" borderId="21" xfId="0" applyFont="1" applyBorder="1"/>
    <xf numFmtId="4" fontId="7" fillId="0" borderId="21" xfId="0" applyNumberFormat="1" applyFont="1" applyBorder="1" applyAlignment="1">
      <alignment horizontal="center"/>
    </xf>
    <xf numFmtId="4" fontId="7" fillId="0" borderId="21" xfId="0" applyNumberFormat="1" applyFont="1" applyBorder="1"/>
    <xf numFmtId="0" fontId="7" fillId="0" borderId="22" xfId="0" applyFont="1" applyBorder="1"/>
    <xf numFmtId="4" fontId="8" fillId="0" borderId="18" xfId="0" applyNumberFormat="1" applyFont="1" applyBorder="1" applyAlignment="1">
      <alignment vertical="top"/>
    </xf>
    <xf numFmtId="0" fontId="5" fillId="0" borderId="20" xfId="0" applyFont="1" applyBorder="1"/>
    <xf numFmtId="0" fontId="7" fillId="0" borderId="23" xfId="0" applyFont="1" applyBorder="1"/>
    <xf numFmtId="4" fontId="7" fillId="0" borderId="24" xfId="0" applyNumberFormat="1" applyFont="1" applyBorder="1" applyAlignment="1">
      <alignment vertical="top"/>
    </xf>
    <xf numFmtId="0" fontId="9" fillId="0" borderId="20" xfId="0" applyFont="1" applyBorder="1"/>
    <xf numFmtId="0" fontId="7" fillId="0" borderId="25" xfId="0" applyFont="1" applyBorder="1"/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/>
    </xf>
    <xf numFmtId="3" fontId="7" fillId="0" borderId="26" xfId="0" applyNumberFormat="1" applyFont="1" applyBorder="1"/>
    <xf numFmtId="3" fontId="16" fillId="0" borderId="27" xfId="0" applyNumberFormat="1" applyFont="1" applyBorder="1"/>
    <xf numFmtId="0" fontId="8" fillId="0" borderId="15" xfId="0" applyFont="1" applyBorder="1" applyAlignment="1">
      <alignment horizontal="left"/>
    </xf>
    <xf numFmtId="3" fontId="7" fillId="0" borderId="26" xfId="0" applyNumberFormat="1" applyFont="1" applyBorder="1" applyAlignment="1">
      <alignment vertical="top"/>
    </xf>
    <xf numFmtId="0" fontId="7" fillId="0" borderId="28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/>
    </xf>
    <xf numFmtId="4" fontId="17" fillId="0" borderId="29" xfId="0" applyNumberFormat="1" applyFont="1" applyBorder="1"/>
    <xf numFmtId="4" fontId="7" fillId="0" borderId="28" xfId="0" applyNumberFormat="1" applyFont="1" applyBorder="1" applyAlignment="1">
      <alignment vertical="top"/>
    </xf>
    <xf numFmtId="4" fontId="7" fillId="0" borderId="30" xfId="0" applyNumberFormat="1" applyFont="1" applyBorder="1" applyAlignment="1">
      <alignment vertical="top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3" fontId="18" fillId="0" borderId="33" xfId="0" applyNumberFormat="1" applyFont="1" applyBorder="1"/>
    <xf numFmtId="0" fontId="7" fillId="0" borderId="34" xfId="0" applyFont="1" applyBorder="1"/>
    <xf numFmtId="0" fontId="7" fillId="0" borderId="32" xfId="0" applyFont="1" applyBorder="1"/>
    <xf numFmtId="4" fontId="7" fillId="0" borderId="15" xfId="0" applyNumberFormat="1" applyFont="1" applyBorder="1" applyAlignment="1">
      <alignment horizontal="center"/>
    </xf>
    <xf numFmtId="0" fontId="7" fillId="0" borderId="35" xfId="0" applyFont="1" applyBorder="1"/>
    <xf numFmtId="0" fontId="19" fillId="0" borderId="18" xfId="0" applyFont="1" applyBorder="1"/>
    <xf numFmtId="0" fontId="8" fillId="0" borderId="23" xfId="0" applyFont="1" applyBorder="1" applyAlignment="1">
      <alignment horizontal="left"/>
    </xf>
    <xf numFmtId="0" fontId="20" fillId="0" borderId="21" xfId="0" applyFont="1" applyBorder="1" applyAlignment="1">
      <alignment vertical="center" wrapText="1"/>
    </xf>
    <xf numFmtId="0" fontId="8" fillId="0" borderId="28" xfId="0" applyFont="1" applyBorder="1"/>
    <xf numFmtId="0" fontId="7" fillId="0" borderId="36" xfId="0" applyFont="1" applyBorder="1" applyAlignment="1">
      <alignment horizontal="center"/>
    </xf>
    <xf numFmtId="4" fontId="7" fillId="0" borderId="18" xfId="0" applyNumberFormat="1" applyFont="1" applyBorder="1"/>
    <xf numFmtId="0" fontId="7" fillId="0" borderId="28" xfId="0" applyFont="1" applyBorder="1"/>
    <xf numFmtId="4" fontId="7" fillId="0" borderId="36" xfId="0" applyNumberFormat="1" applyFont="1" applyBorder="1" applyAlignment="1">
      <alignment vertical="top"/>
    </xf>
    <xf numFmtId="4" fontId="17" fillId="0" borderId="37" xfId="0" applyNumberFormat="1" applyFont="1" applyBorder="1"/>
    <xf numFmtId="3" fontId="7" fillId="0" borderId="28" xfId="0" applyNumberFormat="1" applyFont="1" applyBorder="1" applyAlignment="1">
      <alignment vertical="top"/>
    </xf>
    <xf numFmtId="0" fontId="7" fillId="0" borderId="38" xfId="0" applyFont="1" applyBorder="1" applyAlignment="1">
      <alignment horizontal="center"/>
    </xf>
    <xf numFmtId="3" fontId="7" fillId="0" borderId="30" xfId="0" applyNumberFormat="1" applyFont="1" applyBorder="1" applyAlignment="1">
      <alignment vertical="top"/>
    </xf>
    <xf numFmtId="0" fontId="7" fillId="0" borderId="39" xfId="0" applyFont="1" applyBorder="1" applyAlignment="1">
      <alignment horizontal="center"/>
    </xf>
    <xf numFmtId="4" fontId="7" fillId="0" borderId="18" xfId="0" applyNumberFormat="1" applyFont="1" applyBorder="1" applyAlignment="1">
      <alignment vertical="top"/>
    </xf>
    <xf numFmtId="0" fontId="7" fillId="0" borderId="39" xfId="0" applyFont="1" applyBorder="1"/>
    <xf numFmtId="0" fontId="7" fillId="0" borderId="40" xfId="0" applyFont="1" applyBorder="1"/>
    <xf numFmtId="3" fontId="21" fillId="0" borderId="41" xfId="0" applyNumberFormat="1" applyFont="1" applyBorder="1"/>
    <xf numFmtId="4" fontId="7" fillId="0" borderId="39" xfId="0" applyNumberFormat="1" applyFont="1" applyBorder="1" applyAlignment="1">
      <alignment horizontal="center"/>
    </xf>
    <xf numFmtId="0" fontId="7" fillId="0" borderId="42" xfId="0" applyFont="1" applyBorder="1"/>
    <xf numFmtId="4" fontId="7" fillId="0" borderId="39" xfId="0" applyNumberFormat="1" applyFont="1" applyBorder="1"/>
    <xf numFmtId="0" fontId="19" fillId="0" borderId="36" xfId="0" applyFont="1" applyBorder="1"/>
    <xf numFmtId="0" fontId="22" fillId="0" borderId="15" xfId="0" applyFont="1" applyBorder="1" applyAlignment="1">
      <alignment vertical="center" wrapText="1"/>
    </xf>
    <xf numFmtId="3" fontId="18" fillId="0" borderId="27" xfId="0" applyNumberFormat="1" applyFont="1" applyBorder="1"/>
    <xf numFmtId="0" fontId="19" fillId="0" borderId="36" xfId="0" applyFont="1" applyBorder="1" applyAlignment="1">
      <alignment horizontal="center"/>
    </xf>
    <xf numFmtId="0" fontId="19" fillId="0" borderId="0" xfId="0" applyFont="1"/>
    <xf numFmtId="4" fontId="19" fillId="0" borderId="36" xfId="0" applyNumberFormat="1" applyFont="1" applyBorder="1"/>
    <xf numFmtId="0" fontId="5" fillId="0" borderId="15" xfId="0" applyFont="1" applyBorder="1"/>
    <xf numFmtId="4" fontId="7" fillId="0" borderId="15" xfId="0" applyNumberFormat="1" applyFont="1" applyBorder="1" applyAlignment="1">
      <alignment vertical="top"/>
    </xf>
    <xf numFmtId="49" fontId="23" fillId="0" borderId="15" xfId="0" applyNumberFormat="1" applyFont="1" applyBorder="1" applyAlignment="1">
      <alignment horizontal="center" vertical="center"/>
    </xf>
    <xf numFmtId="4" fontId="16" fillId="0" borderId="43" xfId="0" applyNumberFormat="1" applyFont="1" applyBorder="1"/>
    <xf numFmtId="0" fontId="9" fillId="0" borderId="15" xfId="0" applyFont="1" applyBorder="1"/>
    <xf numFmtId="4" fontId="7" fillId="0" borderId="44" xfId="0" applyNumberFormat="1" applyFont="1" applyBorder="1" applyAlignment="1">
      <alignment vertical="top"/>
    </xf>
    <xf numFmtId="0" fontId="7" fillId="0" borderId="45" xfId="0" applyFont="1" applyBorder="1" applyAlignment="1">
      <alignment horizontal="center"/>
    </xf>
    <xf numFmtId="0" fontId="5" fillId="0" borderId="15" xfId="0" applyFont="1" applyBorder="1" applyAlignment="1">
      <alignment horizontal="left"/>
    </xf>
    <xf numFmtId="3" fontId="21" fillId="0" borderId="37" xfId="0" applyNumberFormat="1" applyFont="1" applyBorder="1"/>
    <xf numFmtId="0" fontId="7" fillId="0" borderId="41" xfId="0" applyFont="1" applyBorder="1"/>
    <xf numFmtId="0" fontId="8" fillId="0" borderId="18" xfId="0" applyFont="1" applyBorder="1"/>
    <xf numFmtId="0" fontId="19" fillId="0" borderId="15" xfId="0" applyFont="1" applyBorder="1"/>
    <xf numFmtId="0" fontId="7" fillId="0" borderId="18" xfId="0" applyFont="1" applyBorder="1" applyAlignment="1">
      <alignment horizontal="center" vertical="top" wrapText="1"/>
    </xf>
    <xf numFmtId="0" fontId="7" fillId="0" borderId="38" xfId="0" applyFont="1" applyBorder="1"/>
    <xf numFmtId="0" fontId="7" fillId="0" borderId="46" xfId="0" applyFont="1" applyBorder="1"/>
    <xf numFmtId="3" fontId="7" fillId="0" borderId="18" xfId="0" applyNumberFormat="1" applyFont="1" applyBorder="1" applyAlignment="1">
      <alignment vertical="top"/>
    </xf>
    <xf numFmtId="4" fontId="19" fillId="0" borderId="15" xfId="0" applyNumberFormat="1" applyFont="1" applyBorder="1"/>
    <xf numFmtId="4" fontId="7" fillId="0" borderId="0" xfId="0" applyNumberFormat="1" applyFont="1"/>
    <xf numFmtId="3" fontId="7" fillId="0" borderId="24" xfId="0" applyNumberFormat="1" applyFont="1" applyBorder="1" applyAlignment="1">
      <alignment vertical="top"/>
    </xf>
    <xf numFmtId="4" fontId="7" fillId="0" borderId="0" xfId="0" applyNumberFormat="1" applyFont="1" applyAlignment="1">
      <alignment vertical="top"/>
    </xf>
    <xf numFmtId="4" fontId="8" fillId="0" borderId="27" xfId="0" applyNumberFormat="1" applyFont="1" applyBorder="1"/>
    <xf numFmtId="0" fontId="7" fillId="0" borderId="40" xfId="0" applyFont="1" applyBorder="1" applyAlignment="1">
      <alignment horizontal="center"/>
    </xf>
    <xf numFmtId="3" fontId="18" fillId="0" borderId="0" xfId="0" applyNumberFormat="1" applyFont="1"/>
    <xf numFmtId="0" fontId="22" fillId="0" borderId="39" xfId="0" applyFont="1" applyBorder="1" applyAlignment="1">
      <alignment vertical="center" wrapText="1"/>
    </xf>
    <xf numFmtId="0" fontId="5" fillId="0" borderId="36" xfId="0" applyFont="1" applyBorder="1"/>
    <xf numFmtId="0" fontId="5" fillId="0" borderId="36" xfId="0" applyFont="1" applyBorder="1" applyAlignment="1">
      <alignment horizontal="center"/>
    </xf>
    <xf numFmtId="4" fontId="19" fillId="0" borderId="39" xfId="0" applyNumberFormat="1" applyFont="1" applyBorder="1"/>
    <xf numFmtId="164" fontId="19" fillId="0" borderId="36" xfId="0" applyNumberFormat="1" applyFont="1" applyBorder="1" applyAlignment="1">
      <alignment horizontal="right"/>
    </xf>
    <xf numFmtId="0" fontId="7" fillId="0" borderId="15" xfId="0" applyFont="1" applyBorder="1" applyAlignment="1">
      <alignment horizontal="center" vertical="top" wrapText="1"/>
    </xf>
    <xf numFmtId="3" fontId="7" fillId="0" borderId="36" xfId="0" applyNumberFormat="1" applyFont="1" applyBorder="1" applyAlignment="1">
      <alignment vertical="top"/>
    </xf>
    <xf numFmtId="4" fontId="7" fillId="0" borderId="39" xfId="0" applyNumberFormat="1" applyFont="1" applyBorder="1" applyAlignment="1">
      <alignment vertical="top"/>
    </xf>
    <xf numFmtId="4" fontId="8" fillId="0" borderId="41" xfId="0" applyNumberFormat="1" applyFont="1" applyBorder="1"/>
    <xf numFmtId="0" fontId="5" fillId="0" borderId="3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165" fontId="24" fillId="0" borderId="43" xfId="0" applyNumberFormat="1" applyFont="1" applyBorder="1"/>
    <xf numFmtId="0" fontId="7" fillId="0" borderId="47" xfId="0" applyFont="1" applyBorder="1" applyAlignment="1">
      <alignment horizontal="center"/>
    </xf>
    <xf numFmtId="0" fontId="7" fillId="0" borderId="8" xfId="0" applyFont="1" applyBorder="1"/>
    <xf numFmtId="0" fontId="25" fillId="0" borderId="15" xfId="0" applyFont="1" applyBorder="1" applyAlignment="1">
      <alignment horizontal="center"/>
    </xf>
    <xf numFmtId="0" fontId="19" fillId="3" borderId="48" xfId="0" applyFont="1" applyFill="1" applyBorder="1" applyAlignment="1">
      <alignment horizontal="left" vertical="center"/>
    </xf>
    <xf numFmtId="0" fontId="8" fillId="0" borderId="49" xfId="0" applyFont="1" applyBorder="1" applyAlignment="1">
      <alignment horizontal="left" vertical="center"/>
    </xf>
    <xf numFmtId="164" fontId="19" fillId="0" borderId="15" xfId="0" applyNumberFormat="1" applyFont="1" applyBorder="1" applyAlignment="1">
      <alignment horizontal="right"/>
    </xf>
    <xf numFmtId="0" fontId="26" fillId="2" borderId="50" xfId="0" applyFont="1" applyFill="1" applyBorder="1" applyAlignment="1">
      <alignment horizontal="center"/>
    </xf>
    <xf numFmtId="0" fontId="8" fillId="0" borderId="23" xfId="0" applyFont="1" applyBorder="1" applyAlignment="1">
      <alignment horizontal="center"/>
    </xf>
    <xf numFmtId="3" fontId="7" fillId="0" borderId="15" xfId="0" applyNumberFormat="1" applyFont="1" applyBorder="1" applyAlignment="1">
      <alignment vertical="top"/>
    </xf>
    <xf numFmtId="0" fontId="26" fillId="0" borderId="21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3" fontId="19" fillId="0" borderId="21" xfId="0" applyNumberFormat="1" applyFont="1" applyBorder="1" applyAlignment="1">
      <alignment vertical="center"/>
    </xf>
    <xf numFmtId="4" fontId="7" fillId="0" borderId="25" xfId="0" applyNumberFormat="1" applyFont="1" applyBorder="1"/>
    <xf numFmtId="4" fontId="7" fillId="0" borderId="25" xfId="0" applyNumberFormat="1" applyFont="1" applyBorder="1" applyAlignment="1">
      <alignment vertical="top"/>
    </xf>
    <xf numFmtId="4" fontId="7" fillId="0" borderId="26" xfId="0" applyNumberFormat="1" applyFont="1" applyBorder="1" applyAlignment="1">
      <alignment vertical="top"/>
    </xf>
    <xf numFmtId="0" fontId="21" fillId="0" borderId="33" xfId="0" applyFont="1" applyBorder="1"/>
    <xf numFmtId="4" fontId="7" fillId="0" borderId="21" xfId="0" applyNumberFormat="1" applyFont="1" applyBorder="1" applyAlignment="1">
      <alignment vertical="top"/>
    </xf>
    <xf numFmtId="0" fontId="7" fillId="0" borderId="51" xfId="0" applyFont="1" applyBorder="1" applyAlignment="1">
      <alignment horizontal="center"/>
    </xf>
    <xf numFmtId="4" fontId="7" fillId="0" borderId="52" xfId="0" applyNumberFormat="1" applyFont="1" applyBorder="1" applyAlignment="1">
      <alignment vertical="top"/>
    </xf>
    <xf numFmtId="0" fontId="7" fillId="0" borderId="53" xfId="0" applyFont="1" applyBorder="1" applyAlignment="1">
      <alignment horizontal="center"/>
    </xf>
    <xf numFmtId="0" fontId="5" fillId="0" borderId="54" xfId="0" applyFont="1" applyBorder="1"/>
    <xf numFmtId="0" fontId="5" fillId="0" borderId="55" xfId="0" applyFont="1" applyBorder="1" applyAlignment="1">
      <alignment horizontal="center"/>
    </xf>
    <xf numFmtId="0" fontId="7" fillId="0" borderId="29" xfId="0" applyFont="1" applyBorder="1"/>
    <xf numFmtId="4" fontId="7" fillId="0" borderId="55" xfId="0" applyNumberFormat="1" applyFont="1" applyBorder="1" applyAlignment="1">
      <alignment horizontal="center"/>
    </xf>
    <xf numFmtId="0" fontId="22" fillId="0" borderId="0" xfId="0" applyFont="1" applyAlignment="1">
      <alignment vertical="center" wrapText="1"/>
    </xf>
    <xf numFmtId="4" fontId="7" fillId="0" borderId="55" xfId="0" applyNumberFormat="1" applyFont="1" applyBorder="1"/>
    <xf numFmtId="4" fontId="7" fillId="0" borderId="55" xfId="0" applyNumberFormat="1" applyFont="1" applyBorder="1" applyAlignment="1">
      <alignment vertical="top"/>
    </xf>
    <xf numFmtId="0" fontId="7" fillId="0" borderId="22" xfId="0" applyFont="1" applyBorder="1" applyAlignment="1">
      <alignment horizontal="center"/>
    </xf>
    <xf numFmtId="4" fontId="7" fillId="0" borderId="56" xfId="0" applyNumberFormat="1" applyFont="1" applyBorder="1" applyAlignment="1">
      <alignment vertical="top"/>
    </xf>
    <xf numFmtId="0" fontId="27" fillId="0" borderId="21" xfId="0" applyFont="1" applyBorder="1" applyAlignment="1">
      <alignment horizontal="left" vertical="center"/>
    </xf>
    <xf numFmtId="0" fontId="19" fillId="2" borderId="50" xfId="0" applyFont="1" applyFill="1" applyBorder="1" applyAlignment="1">
      <alignment horizontal="center"/>
    </xf>
    <xf numFmtId="3" fontId="21" fillId="0" borderId="57" xfId="0" applyNumberFormat="1" applyFont="1" applyBorder="1"/>
    <xf numFmtId="3" fontId="7" fillId="0" borderId="15" xfId="0" applyNumberFormat="1" applyFont="1" applyBorder="1"/>
    <xf numFmtId="0" fontId="19" fillId="0" borderId="21" xfId="0" applyFont="1" applyBorder="1" applyAlignment="1">
      <alignment horizontal="center"/>
    </xf>
    <xf numFmtId="0" fontId="8" fillId="0" borderId="58" xfId="0" applyFont="1" applyBorder="1" applyAlignment="1">
      <alignment horizontal="center" vertical="center"/>
    </xf>
    <xf numFmtId="0" fontId="8" fillId="0" borderId="59" xfId="0" applyFont="1" applyBorder="1" applyAlignment="1">
      <alignment horizontal="center" vertical="center"/>
    </xf>
    <xf numFmtId="0" fontId="7" fillId="0" borderId="39" xfId="0" applyFont="1" applyBorder="1" applyAlignment="1">
      <alignment vertical="top" wrapText="1"/>
    </xf>
    <xf numFmtId="0" fontId="8" fillId="0" borderId="47" xfId="0" applyFont="1" applyBorder="1" applyAlignment="1">
      <alignment horizontal="center" vertical="center" wrapText="1"/>
    </xf>
    <xf numFmtId="4" fontId="8" fillId="0" borderId="37" xfId="0" applyNumberFormat="1" applyFont="1" applyBorder="1"/>
    <xf numFmtId="0" fontId="8" fillId="0" borderId="21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center" wrapText="1"/>
    </xf>
    <xf numFmtId="4" fontId="8" fillId="0" borderId="21" xfId="0" applyNumberFormat="1" applyFont="1" applyBorder="1" applyAlignment="1">
      <alignment horizontal="center" vertical="center" wrapText="1"/>
    </xf>
    <xf numFmtId="0" fontId="19" fillId="0" borderId="39" xfId="0" applyFont="1" applyBorder="1"/>
    <xf numFmtId="165" fontId="17" fillId="0" borderId="33" xfId="0" applyNumberFormat="1" applyFont="1" applyBorder="1"/>
    <xf numFmtId="3" fontId="7" fillId="0" borderId="39" xfId="0" applyNumberFormat="1" applyFont="1" applyBorder="1" applyAlignment="1">
      <alignment vertical="top"/>
    </xf>
    <xf numFmtId="4" fontId="8" fillId="0" borderId="52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21" fillId="0" borderId="29" xfId="0" applyFont="1" applyBorder="1"/>
    <xf numFmtId="3" fontId="7" fillId="0" borderId="60" xfId="0" applyNumberFormat="1" applyFont="1" applyBorder="1" applyAlignment="1">
      <alignment vertical="top"/>
    </xf>
    <xf numFmtId="0" fontId="8" fillId="0" borderId="28" xfId="0" applyFont="1" applyBorder="1" applyAlignment="1">
      <alignment horizontal="center"/>
    </xf>
    <xf numFmtId="0" fontId="7" fillId="0" borderId="61" xfId="0" applyFont="1" applyBorder="1"/>
    <xf numFmtId="0" fontId="7" fillId="0" borderId="62" xfId="0" applyFont="1" applyBorder="1"/>
    <xf numFmtId="0" fontId="7" fillId="0" borderId="63" xfId="0" applyFont="1" applyBorder="1"/>
    <xf numFmtId="4" fontId="7" fillId="0" borderId="28" xfId="0" applyNumberFormat="1" applyFont="1" applyBorder="1"/>
    <xf numFmtId="0" fontId="7" fillId="0" borderId="20" xfId="0" applyFont="1" applyBorder="1" applyAlignment="1">
      <alignment horizontal="center"/>
    </xf>
    <xf numFmtId="4" fontId="7" fillId="0" borderId="20" xfId="0" applyNumberFormat="1" applyFont="1" applyBorder="1"/>
    <xf numFmtId="166" fontId="17" fillId="0" borderId="43" xfId="0" applyNumberFormat="1" applyFont="1" applyBorder="1"/>
    <xf numFmtId="4" fontId="17" fillId="0" borderId="43" xfId="0" applyNumberFormat="1" applyFont="1" applyBorder="1"/>
    <xf numFmtId="0" fontId="7" fillId="0" borderId="64" xfId="0" applyFont="1" applyBorder="1"/>
    <xf numFmtId="4" fontId="7" fillId="0" borderId="24" xfId="0" applyNumberFormat="1" applyFont="1" applyBorder="1"/>
    <xf numFmtId="0" fontId="8" fillId="0" borderId="45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/>
    </xf>
    <xf numFmtId="0" fontId="8" fillId="0" borderId="49" xfId="0" applyFont="1" applyBorder="1"/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7" fillId="0" borderId="16" xfId="0" applyNumberFormat="1" applyFont="1" applyBorder="1" applyAlignment="1">
      <alignment vertical="top"/>
    </xf>
    <xf numFmtId="0" fontId="28" fillId="0" borderId="15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5" fillId="0" borderId="40" xfId="0" applyFont="1" applyBorder="1" applyAlignment="1">
      <alignment horizontal="center"/>
    </xf>
    <xf numFmtId="0" fontId="21" fillId="0" borderId="17" xfId="0" applyFont="1" applyBorder="1"/>
    <xf numFmtId="3" fontId="17" fillId="0" borderId="41" xfId="0" applyNumberFormat="1" applyFont="1" applyBorder="1"/>
    <xf numFmtId="0" fontId="7" fillId="0" borderId="58" xfId="0" applyFont="1" applyBorder="1"/>
    <xf numFmtId="0" fontId="25" fillId="0" borderId="36" xfId="0" applyFont="1" applyBorder="1" applyAlignment="1">
      <alignment horizontal="center"/>
    </xf>
    <xf numFmtId="0" fontId="7" fillId="0" borderId="19" xfId="0" applyFont="1" applyBorder="1"/>
    <xf numFmtId="0" fontId="7" fillId="0" borderId="65" xfId="0" applyFont="1" applyBorder="1" applyAlignment="1">
      <alignment horizontal="center"/>
    </xf>
    <xf numFmtId="4" fontId="7" fillId="0" borderId="36" xfId="0" applyNumberFormat="1" applyFont="1" applyBorder="1"/>
    <xf numFmtId="0" fontId="19" fillId="0" borderId="15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4" fontId="7" fillId="0" borderId="52" xfId="0" applyNumberFormat="1" applyFont="1" applyBorder="1"/>
    <xf numFmtId="0" fontId="8" fillId="0" borderId="12" xfId="0" applyFont="1" applyBorder="1" applyAlignment="1">
      <alignment horizontal="left" vertical="center" wrapText="1"/>
    </xf>
    <xf numFmtId="4" fontId="7" fillId="0" borderId="66" xfId="0" applyNumberFormat="1" applyFont="1" applyBorder="1" applyAlignment="1">
      <alignment vertical="top"/>
    </xf>
    <xf numFmtId="0" fontId="8" fillId="0" borderId="12" xfId="0" applyFont="1" applyBorder="1" applyAlignment="1">
      <alignment horizontal="center" vertical="center"/>
    </xf>
    <xf numFmtId="0" fontId="7" fillId="0" borderId="67" xfId="0" applyFont="1" applyBorder="1"/>
    <xf numFmtId="0" fontId="8" fillId="0" borderId="12" xfId="0" applyFont="1" applyBorder="1" applyAlignment="1">
      <alignment horizontal="center" vertical="center" wrapText="1"/>
    </xf>
    <xf numFmtId="3" fontId="17" fillId="0" borderId="37" xfId="0" applyNumberFormat="1" applyFont="1" applyBorder="1"/>
    <xf numFmtId="0" fontId="8" fillId="0" borderId="16" xfId="0" applyFont="1" applyBorder="1" applyAlignment="1">
      <alignment horizontal="center" vertical="center" wrapText="1"/>
    </xf>
    <xf numFmtId="0" fontId="7" fillId="0" borderId="31" xfId="0" applyFont="1" applyBorder="1"/>
    <xf numFmtId="0" fontId="7" fillId="0" borderId="47" xfId="0" applyFont="1" applyBorder="1"/>
    <xf numFmtId="4" fontId="7" fillId="0" borderId="66" xfId="0" applyNumberFormat="1" applyFont="1" applyBorder="1"/>
    <xf numFmtId="0" fontId="21" fillId="0" borderId="37" xfId="0" applyFont="1" applyBorder="1"/>
    <xf numFmtId="0" fontId="7" fillId="0" borderId="65" xfId="0" applyFont="1" applyBorder="1"/>
    <xf numFmtId="0" fontId="7" fillId="0" borderId="68" xfId="0" applyFont="1" applyBorder="1"/>
    <xf numFmtId="167" fontId="7" fillId="0" borderId="39" xfId="0" applyNumberFormat="1" applyFont="1" applyBorder="1"/>
    <xf numFmtId="4" fontId="7" fillId="0" borderId="60" xfId="0" applyNumberFormat="1" applyFont="1" applyBorder="1"/>
    <xf numFmtId="0" fontId="7" fillId="0" borderId="37" xfId="0" applyFont="1" applyBorder="1"/>
    <xf numFmtId="168" fontId="21" fillId="0" borderId="43" xfId="0" applyNumberFormat="1" applyFont="1" applyBorder="1" applyAlignment="1">
      <alignment horizontal="right"/>
    </xf>
    <xf numFmtId="3" fontId="7" fillId="0" borderId="0" xfId="0" applyNumberFormat="1" applyFont="1"/>
    <xf numFmtId="3" fontId="1" fillId="0" borderId="21" xfId="0" applyNumberFormat="1" applyFont="1" applyBorder="1"/>
    <xf numFmtId="3" fontId="21" fillId="0" borderId="21" xfId="0" applyNumberFormat="1" applyFont="1" applyBorder="1"/>
    <xf numFmtId="3" fontId="8" fillId="0" borderId="15" xfId="0" applyNumberFormat="1" applyFont="1" applyBorder="1"/>
    <xf numFmtId="3" fontId="17" fillId="0" borderId="15" xfId="0" applyNumberFormat="1" applyFont="1" applyBorder="1"/>
    <xf numFmtId="3" fontId="18" fillId="0" borderId="37" xfId="0" applyNumberFormat="1" applyFont="1" applyBorder="1"/>
    <xf numFmtId="3" fontId="16" fillId="0" borderId="15" xfId="0" applyNumberFormat="1" applyFont="1" applyBorder="1"/>
    <xf numFmtId="0" fontId="8" fillId="0" borderId="36" xfId="0" applyFont="1" applyBorder="1"/>
    <xf numFmtId="0" fontId="7" fillId="0" borderId="36" xfId="0" applyFont="1" applyBorder="1"/>
    <xf numFmtId="167" fontId="18" fillId="0" borderId="43" xfId="0" applyNumberFormat="1" applyFont="1" applyBorder="1"/>
    <xf numFmtId="3" fontId="7" fillId="0" borderId="36" xfId="0" applyNumberFormat="1" applyFont="1" applyBorder="1"/>
    <xf numFmtId="3" fontId="7" fillId="0" borderId="44" xfId="0" applyNumberFormat="1" applyFont="1" applyBorder="1"/>
    <xf numFmtId="0" fontId="7" fillId="0" borderId="69" xfId="0" applyFont="1" applyBorder="1"/>
    <xf numFmtId="3" fontId="7" fillId="0" borderId="70" xfId="0" applyNumberFormat="1" applyFont="1" applyBorder="1"/>
    <xf numFmtId="0" fontId="28" fillId="0" borderId="69" xfId="0" applyFont="1" applyBorder="1" applyAlignment="1">
      <alignment horizontal="left"/>
    </xf>
    <xf numFmtId="0" fontId="8" fillId="0" borderId="69" xfId="0" applyFont="1" applyBorder="1"/>
    <xf numFmtId="3" fontId="7" fillId="0" borderId="71" xfId="0" applyNumberFormat="1" applyFont="1" applyBorder="1"/>
    <xf numFmtId="3" fontId="7" fillId="0" borderId="69" xfId="0" applyNumberFormat="1" applyFont="1" applyBorder="1"/>
    <xf numFmtId="3" fontId="7" fillId="0" borderId="66" xfId="0" applyNumberFormat="1" applyFont="1" applyBorder="1"/>
    <xf numFmtId="4" fontId="17" fillId="0" borderId="62" xfId="0" applyNumberFormat="1" applyFont="1" applyBorder="1"/>
    <xf numFmtId="0" fontId="7" fillId="0" borderId="72" xfId="0" applyFont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7" fillId="0" borderId="20" xfId="0" applyFont="1" applyBorder="1"/>
    <xf numFmtId="0" fontId="7" fillId="0" borderId="46" xfId="0" applyFont="1" applyBorder="1" applyAlignment="1">
      <alignment horizontal="center"/>
    </xf>
    <xf numFmtId="3" fontId="7" fillId="0" borderId="20" xfId="0" applyNumberFormat="1" applyFont="1" applyBorder="1"/>
    <xf numFmtId="0" fontId="19" fillId="0" borderId="39" xfId="0" applyFont="1" applyBorder="1" applyAlignment="1">
      <alignment horizontal="center"/>
    </xf>
    <xf numFmtId="3" fontId="7" fillId="0" borderId="73" xfId="0" applyNumberFormat="1" applyFont="1" applyBorder="1"/>
    <xf numFmtId="0" fontId="28" fillId="0" borderId="21" xfId="0" applyFont="1" applyBorder="1" applyAlignment="1">
      <alignment horizontal="left"/>
    </xf>
    <xf numFmtId="3" fontId="18" fillId="0" borderId="74" xfId="0" applyNumberFormat="1" applyFont="1" applyBorder="1"/>
    <xf numFmtId="3" fontId="7" fillId="0" borderId="21" xfId="0" applyNumberFormat="1" applyFont="1" applyBorder="1"/>
    <xf numFmtId="4" fontId="7" fillId="0" borderId="60" xfId="0" applyNumberFormat="1" applyFont="1" applyBorder="1" applyAlignment="1">
      <alignment vertical="top"/>
    </xf>
    <xf numFmtId="0" fontId="7" fillId="0" borderId="75" xfId="0" applyFont="1" applyBorder="1"/>
    <xf numFmtId="0" fontId="7" fillId="0" borderId="76" xfId="0" applyFont="1" applyBorder="1" applyAlignment="1">
      <alignment horizontal="center"/>
    </xf>
    <xf numFmtId="0" fontId="8" fillId="0" borderId="77" xfId="0" applyFont="1" applyBorder="1"/>
    <xf numFmtId="3" fontId="7" fillId="0" borderId="52" xfId="0" applyNumberFormat="1" applyFont="1" applyBorder="1"/>
    <xf numFmtId="0" fontId="7" fillId="0" borderId="77" xfId="0" applyFont="1" applyBorder="1"/>
    <xf numFmtId="3" fontId="7" fillId="0" borderId="77" xfId="0" applyNumberFormat="1" applyFont="1" applyBorder="1"/>
    <xf numFmtId="3" fontId="18" fillId="0" borderId="43" xfId="0" applyNumberFormat="1" applyFont="1" applyBorder="1"/>
    <xf numFmtId="0" fontId="28" fillId="0" borderId="20" xfId="0" applyFont="1" applyBorder="1" applyAlignment="1">
      <alignment horizontal="left"/>
    </xf>
    <xf numFmtId="3" fontId="7" fillId="0" borderId="78" xfId="0" applyNumberFormat="1" applyFont="1" applyBorder="1"/>
    <xf numFmtId="0" fontId="8" fillId="0" borderId="22" xfId="0" applyFont="1" applyBorder="1" applyAlignment="1">
      <alignment horizontal="center" vertical="center"/>
    </xf>
    <xf numFmtId="0" fontId="10" fillId="0" borderId="39" xfId="0" applyFont="1" applyBorder="1"/>
    <xf numFmtId="3" fontId="18" fillId="0" borderId="79" xfId="0" applyNumberFormat="1" applyFont="1" applyBorder="1"/>
    <xf numFmtId="0" fontId="8" fillId="0" borderId="26" xfId="0" applyFont="1" applyBorder="1" applyAlignment="1">
      <alignment horizontal="center" vertical="center" wrapText="1"/>
    </xf>
    <xf numFmtId="3" fontId="7" fillId="0" borderId="39" xfId="0" applyNumberFormat="1" applyFont="1" applyBorder="1"/>
    <xf numFmtId="3" fontId="7" fillId="0" borderId="18" xfId="0" applyNumberFormat="1" applyFont="1" applyBorder="1"/>
    <xf numFmtId="3" fontId="7" fillId="0" borderId="25" xfId="0" applyNumberFormat="1" applyFont="1" applyBorder="1"/>
    <xf numFmtId="0" fontId="8" fillId="0" borderId="25" xfId="0" applyFont="1" applyBorder="1" applyAlignment="1">
      <alignment horizontal="center" vertical="center" wrapText="1"/>
    </xf>
    <xf numFmtId="3" fontId="7" fillId="0" borderId="24" xfId="0" applyNumberFormat="1" applyFont="1" applyBorder="1"/>
    <xf numFmtId="4" fontId="8" fillId="0" borderId="25" xfId="0" applyNumberFormat="1" applyFont="1" applyBorder="1" applyAlignment="1">
      <alignment horizontal="center" vertical="center" wrapText="1"/>
    </xf>
    <xf numFmtId="0" fontId="29" fillId="0" borderId="21" xfId="0" applyFont="1" applyBorder="1" applyAlignment="1">
      <alignment horizontal="left"/>
    </xf>
    <xf numFmtId="4" fontId="8" fillId="0" borderId="26" xfId="0" applyNumberFormat="1" applyFont="1" applyBorder="1" applyAlignment="1">
      <alignment horizontal="center" vertical="center" wrapText="1"/>
    </xf>
    <xf numFmtId="0" fontId="30" fillId="0" borderId="21" xfId="0" applyFont="1" applyBorder="1"/>
    <xf numFmtId="0" fontId="30" fillId="0" borderId="21" xfId="0" applyFont="1" applyBorder="1" applyAlignment="1">
      <alignment horizontal="center"/>
    </xf>
    <xf numFmtId="0" fontId="7" fillId="0" borderId="80" xfId="0" applyFont="1" applyBorder="1"/>
    <xf numFmtId="0" fontId="7" fillId="0" borderId="33" xfId="0" applyFont="1" applyBorder="1"/>
    <xf numFmtId="0" fontId="7" fillId="0" borderId="81" xfId="0" applyFont="1" applyBorder="1"/>
    <xf numFmtId="0" fontId="7" fillId="0" borderId="2" xfId="0" applyFont="1" applyBorder="1"/>
    <xf numFmtId="4" fontId="19" fillId="0" borderId="21" xfId="0" applyNumberFormat="1" applyFont="1" applyBorder="1"/>
    <xf numFmtId="0" fontId="8" fillId="0" borderId="82" xfId="0" applyFont="1" applyBorder="1"/>
    <xf numFmtId="0" fontId="8" fillId="0" borderId="2" xfId="0" applyFont="1" applyBorder="1"/>
    <xf numFmtId="0" fontId="22" fillId="0" borderId="21" xfId="0" applyFont="1" applyBorder="1" applyAlignment="1">
      <alignment vertical="center" wrapText="1"/>
    </xf>
    <xf numFmtId="0" fontId="7" fillId="0" borderId="82" xfId="0" applyFont="1" applyBorder="1"/>
    <xf numFmtId="3" fontId="7" fillId="0" borderId="2" xfId="0" applyNumberFormat="1" applyFont="1" applyBorder="1"/>
    <xf numFmtId="0" fontId="19" fillId="0" borderId="19" xfId="0" applyFont="1" applyBorder="1" applyAlignment="1">
      <alignment horizontal="center"/>
    </xf>
    <xf numFmtId="4" fontId="7" fillId="0" borderId="52" xfId="0" applyNumberFormat="1" applyFont="1" applyBorder="1" applyAlignment="1">
      <alignment horizontal="center"/>
    </xf>
    <xf numFmtId="3" fontId="7" fillId="0" borderId="82" xfId="0" applyNumberFormat="1" applyFont="1" applyBorder="1"/>
    <xf numFmtId="3" fontId="18" fillId="0" borderId="29" xfId="0" applyNumberFormat="1" applyFont="1" applyBorder="1"/>
    <xf numFmtId="3" fontId="7" fillId="0" borderId="81" xfId="0" applyNumberFormat="1" applyFont="1" applyBorder="1"/>
    <xf numFmtId="3" fontId="7" fillId="0" borderId="17" xfId="0" applyNumberFormat="1" applyFont="1" applyBorder="1"/>
    <xf numFmtId="0" fontId="29" fillId="0" borderId="15" xfId="0" applyFont="1" applyBorder="1" applyAlignment="1">
      <alignment horizontal="left"/>
    </xf>
    <xf numFmtId="3" fontId="7" fillId="0" borderId="79" xfId="0" applyNumberFormat="1" applyFont="1" applyBorder="1"/>
    <xf numFmtId="0" fontId="31" fillId="0" borderId="21" xfId="0" applyFont="1" applyBorder="1" applyAlignment="1">
      <alignment horizontal="left"/>
    </xf>
    <xf numFmtId="0" fontId="30" fillId="0" borderId="15" xfId="0" applyFont="1" applyBorder="1"/>
    <xf numFmtId="0" fontId="30" fillId="0" borderId="15" xfId="0" applyFont="1" applyBorder="1" applyAlignment="1">
      <alignment horizontal="center"/>
    </xf>
    <xf numFmtId="0" fontId="32" fillId="0" borderId="21" xfId="0" applyFont="1" applyBorder="1"/>
    <xf numFmtId="0" fontId="33" fillId="0" borderId="52" xfId="0" applyFont="1" applyBorder="1" applyAlignment="1">
      <alignment horizontal="center"/>
    </xf>
    <xf numFmtId="4" fontId="34" fillId="0" borderId="36" xfId="0" applyNumberFormat="1" applyFont="1" applyBorder="1"/>
    <xf numFmtId="4" fontId="7" fillId="0" borderId="66" xfId="0" applyNumberFormat="1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4" fontId="34" fillId="0" borderId="21" xfId="0" applyNumberFormat="1" applyFont="1" applyBorder="1"/>
    <xf numFmtId="4" fontId="18" fillId="0" borderId="36" xfId="0" applyNumberFormat="1" applyFont="1" applyBorder="1" applyAlignment="1">
      <alignment horizontal="right" vertical="center"/>
    </xf>
    <xf numFmtId="4" fontId="21" fillId="0" borderId="44" xfId="0" applyNumberFormat="1" applyFont="1" applyBorder="1" applyAlignment="1">
      <alignment horizontal="center" vertical="center"/>
    </xf>
    <xf numFmtId="3" fontId="18" fillId="0" borderId="21" xfId="0" applyNumberFormat="1" applyFont="1" applyBorder="1"/>
    <xf numFmtId="4" fontId="21" fillId="0" borderId="44" xfId="0" applyNumberFormat="1" applyFont="1" applyBorder="1" applyAlignment="1">
      <alignment horizontal="right" vertical="center"/>
    </xf>
    <xf numFmtId="3" fontId="7" fillId="0" borderId="52" xfId="0" applyNumberFormat="1" applyFont="1" applyBorder="1" applyAlignment="1">
      <alignment horizontal="center"/>
    </xf>
    <xf numFmtId="3" fontId="7" fillId="0" borderId="41" xfId="0" applyNumberFormat="1" applyFont="1" applyBorder="1"/>
    <xf numFmtId="0" fontId="31" fillId="0" borderId="15" xfId="0" applyFont="1" applyBorder="1" applyAlignment="1">
      <alignment horizontal="left"/>
    </xf>
    <xf numFmtId="0" fontId="32" fillId="0" borderId="15" xfId="0" applyFont="1" applyBorder="1"/>
    <xf numFmtId="4" fontId="34" fillId="0" borderId="15" xfId="0" applyNumberFormat="1" applyFont="1" applyBorder="1"/>
    <xf numFmtId="4" fontId="18" fillId="0" borderId="15" xfId="0" applyNumberFormat="1" applyFont="1" applyBorder="1" applyAlignment="1">
      <alignment horizontal="right" vertical="center"/>
    </xf>
    <xf numFmtId="4" fontId="21" fillId="0" borderId="66" xfId="0" applyNumberFormat="1" applyFont="1" applyBorder="1" applyAlignment="1">
      <alignment horizontal="center" vertical="center"/>
    </xf>
    <xf numFmtId="4" fontId="21" fillId="0" borderId="66" xfId="0" applyNumberFormat="1" applyFont="1" applyBorder="1" applyAlignment="1">
      <alignment horizontal="right" vertical="center"/>
    </xf>
    <xf numFmtId="3" fontId="18" fillId="0" borderId="15" xfId="0" applyNumberFormat="1" applyFont="1" applyBorder="1"/>
    <xf numFmtId="3" fontId="7" fillId="0" borderId="37" xfId="0" applyNumberFormat="1" applyFont="1" applyBorder="1"/>
    <xf numFmtId="169" fontId="21" fillId="0" borderId="15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horizontal="center"/>
    </xf>
    <xf numFmtId="3" fontId="17" fillId="0" borderId="43" xfId="0" applyNumberFormat="1" applyFont="1" applyBorder="1"/>
    <xf numFmtId="0" fontId="7" fillId="0" borderId="13" xfId="0" applyFont="1" applyBorder="1"/>
    <xf numFmtId="3" fontId="17" fillId="0" borderId="62" xfId="0" applyNumberFormat="1" applyFont="1" applyBorder="1"/>
    <xf numFmtId="0" fontId="7" fillId="0" borderId="14" xfId="0" applyFont="1" applyBorder="1"/>
    <xf numFmtId="0" fontId="29" fillId="0" borderId="20" xfId="0" applyFont="1" applyBorder="1" applyAlignment="1">
      <alignment horizontal="left"/>
    </xf>
    <xf numFmtId="0" fontId="8" fillId="0" borderId="36" xfId="0" applyFont="1" applyBorder="1" applyAlignment="1">
      <alignment horizontal="center"/>
    </xf>
    <xf numFmtId="0" fontId="19" fillId="0" borderId="20" xfId="0" applyFont="1" applyBorder="1"/>
    <xf numFmtId="0" fontId="19" fillId="0" borderId="20" xfId="0" applyFont="1" applyBorder="1" applyAlignment="1">
      <alignment horizontal="center"/>
    </xf>
    <xf numFmtId="4" fontId="19" fillId="0" borderId="20" xfId="0" applyNumberFormat="1" applyFont="1" applyBorder="1"/>
    <xf numFmtId="4" fontId="35" fillId="0" borderId="0" xfId="0" applyNumberFormat="1" applyFont="1"/>
    <xf numFmtId="4" fontId="7" fillId="0" borderId="73" xfId="0" applyNumberFormat="1" applyFont="1" applyBorder="1"/>
    <xf numFmtId="0" fontId="7" fillId="0" borderId="52" xfId="0" applyFont="1" applyBorder="1" applyAlignment="1">
      <alignment horizontal="center"/>
    </xf>
    <xf numFmtId="0" fontId="7" fillId="0" borderId="80" xfId="0" applyFont="1" applyBorder="1" applyAlignment="1">
      <alignment horizontal="center" vertical="top"/>
    </xf>
    <xf numFmtId="0" fontId="29" fillId="0" borderId="77" xfId="0" applyFont="1" applyBorder="1" applyAlignment="1">
      <alignment horizontal="left"/>
    </xf>
    <xf numFmtId="0" fontId="8" fillId="0" borderId="83" xfId="0" applyFont="1" applyBorder="1" applyAlignment="1">
      <alignment horizontal="left" vertical="center"/>
    </xf>
    <xf numFmtId="165" fontId="7" fillId="0" borderId="77" xfId="0" applyNumberFormat="1" applyFont="1" applyBorder="1" applyAlignment="1">
      <alignment horizontal="center" vertical="top"/>
    </xf>
    <xf numFmtId="0" fontId="7" fillId="0" borderId="77" xfId="0" applyFont="1" applyBorder="1" applyAlignment="1">
      <alignment vertical="top"/>
    </xf>
    <xf numFmtId="0" fontId="36" fillId="0" borderId="15" xfId="0" applyFont="1" applyBorder="1"/>
    <xf numFmtId="167" fontId="21" fillId="0" borderId="77" xfId="0" applyNumberFormat="1" applyFont="1" applyBorder="1" applyAlignment="1">
      <alignment horizontal="right" vertical="top"/>
    </xf>
    <xf numFmtId="4" fontId="21" fillId="0" borderId="15" xfId="0" applyNumberFormat="1" applyFont="1" applyBorder="1" applyAlignment="1">
      <alignment horizontal="center" vertical="center"/>
    </xf>
    <xf numFmtId="167" fontId="21" fillId="0" borderId="81" xfId="0" applyNumberFormat="1" applyFont="1" applyBorder="1" applyAlignment="1">
      <alignment horizontal="right" vertical="top"/>
    </xf>
    <xf numFmtId="4" fontId="21" fillId="0" borderId="15" xfId="0" applyNumberFormat="1" applyFont="1" applyBorder="1" applyAlignment="1">
      <alignment horizontal="right" vertical="center"/>
    </xf>
    <xf numFmtId="0" fontId="7" fillId="0" borderId="84" xfId="0" applyFont="1" applyBorder="1"/>
    <xf numFmtId="4" fontId="21" fillId="0" borderId="21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center" vertical="top"/>
    </xf>
    <xf numFmtId="4" fontId="21" fillId="0" borderId="52" xfId="0" applyNumberFormat="1" applyFont="1" applyBorder="1" applyAlignment="1">
      <alignment horizontal="right" vertical="center"/>
    </xf>
    <xf numFmtId="3" fontId="7" fillId="0" borderId="29" xfId="0" applyNumberFormat="1" applyFont="1" applyBorder="1"/>
    <xf numFmtId="0" fontId="7" fillId="0" borderId="21" xfId="0" applyFont="1" applyBorder="1" applyAlignment="1">
      <alignment horizontal="left" vertical="center"/>
    </xf>
    <xf numFmtId="3" fontId="7" fillId="0" borderId="85" xfId="0" applyNumberFormat="1" applyFont="1" applyBorder="1"/>
    <xf numFmtId="4" fontId="21" fillId="0" borderId="21" xfId="0" applyNumberFormat="1" applyFont="1" applyBorder="1" applyAlignment="1">
      <alignment horizontal="right" vertical="top"/>
    </xf>
    <xf numFmtId="4" fontId="21" fillId="0" borderId="52" xfId="0" applyNumberFormat="1" applyFont="1" applyBorder="1" applyAlignment="1">
      <alignment horizontal="right" vertical="top"/>
    </xf>
    <xf numFmtId="0" fontId="7" fillId="0" borderId="31" xfId="0" applyFont="1" applyBorder="1" applyAlignment="1">
      <alignment horizontal="center" vertical="top"/>
    </xf>
    <xf numFmtId="3" fontId="18" fillId="0" borderId="17" xfId="0" applyNumberFormat="1" applyFont="1" applyBorder="1"/>
    <xf numFmtId="0" fontId="7" fillId="0" borderId="65" xfId="0" applyFont="1" applyBorder="1" applyAlignment="1">
      <alignment horizontal="center" vertical="top"/>
    </xf>
    <xf numFmtId="0" fontId="7" fillId="0" borderId="15" xfId="0" applyFont="1" applyBorder="1" applyAlignment="1">
      <alignment horizontal="left" vertical="top" wrapText="1"/>
    </xf>
    <xf numFmtId="165" fontId="7" fillId="0" borderId="15" xfId="0" applyNumberFormat="1" applyFont="1" applyBorder="1" applyAlignment="1">
      <alignment horizontal="center" vertical="top"/>
    </xf>
    <xf numFmtId="0" fontId="7" fillId="0" borderId="15" xfId="0" applyFont="1" applyBorder="1" applyAlignment="1">
      <alignment vertical="top"/>
    </xf>
    <xf numFmtId="167" fontId="21" fillId="0" borderId="15" xfId="0" applyNumberFormat="1" applyFont="1" applyBorder="1" applyAlignment="1">
      <alignment horizontal="right" vertical="top"/>
    </xf>
    <xf numFmtId="4" fontId="21" fillId="0" borderId="15" xfId="0" applyNumberFormat="1" applyFont="1" applyBorder="1" applyAlignment="1">
      <alignment horizontal="right" vertical="top"/>
    </xf>
    <xf numFmtId="4" fontId="37" fillId="0" borderId="36" xfId="0" applyNumberFormat="1" applyFont="1" applyBorder="1"/>
    <xf numFmtId="4" fontId="21" fillId="0" borderId="66" xfId="0" applyNumberFormat="1" applyFont="1" applyBorder="1" applyAlignment="1">
      <alignment horizontal="right" vertical="top"/>
    </xf>
    <xf numFmtId="0" fontId="7" fillId="0" borderId="38" xfId="0" applyFont="1" applyBorder="1" applyAlignment="1">
      <alignment horizontal="center" vertical="top"/>
    </xf>
    <xf numFmtId="0" fontId="7" fillId="0" borderId="46" xfId="0" applyFont="1" applyBorder="1" applyAlignment="1">
      <alignment horizontal="center" vertical="top"/>
    </xf>
    <xf numFmtId="0" fontId="7" fillId="0" borderId="47" xfId="0" applyFont="1" applyBorder="1" applyAlignment="1">
      <alignment horizontal="left"/>
    </xf>
    <xf numFmtId="3" fontId="38" fillId="0" borderId="36" xfId="0" applyNumberFormat="1" applyFont="1" applyBorder="1"/>
    <xf numFmtId="0" fontId="7" fillId="0" borderId="39" xfId="0" applyFont="1" applyBorder="1" applyAlignment="1">
      <alignment horizontal="left" vertical="top" wrapText="1"/>
    </xf>
    <xf numFmtId="3" fontId="7" fillId="0" borderId="44" xfId="0" applyNumberFormat="1" applyFont="1" applyBorder="1" applyAlignment="1">
      <alignment horizontal="center"/>
    </xf>
    <xf numFmtId="165" fontId="7" fillId="0" borderId="39" xfId="0" applyNumberFormat="1" applyFont="1" applyBorder="1" applyAlignment="1">
      <alignment horizontal="center" vertical="top"/>
    </xf>
    <xf numFmtId="0" fontId="7" fillId="0" borderId="39" xfId="0" applyFont="1" applyBorder="1" applyAlignment="1">
      <alignment vertical="top"/>
    </xf>
    <xf numFmtId="167" fontId="21" fillId="0" borderId="39" xfId="0" applyNumberFormat="1" applyFont="1" applyBorder="1" applyAlignment="1">
      <alignment horizontal="right" vertical="top"/>
    </xf>
    <xf numFmtId="3" fontId="18" fillId="0" borderId="41" xfId="0" applyNumberFormat="1" applyFont="1" applyBorder="1"/>
    <xf numFmtId="4" fontId="21" fillId="0" borderId="39" xfId="0" applyNumberFormat="1" applyFont="1" applyBorder="1" applyAlignment="1">
      <alignment horizontal="right" vertical="top"/>
    </xf>
    <xf numFmtId="4" fontId="21" fillId="0" borderId="60" xfId="0" applyNumberFormat="1" applyFont="1" applyBorder="1" applyAlignment="1">
      <alignment horizontal="right" vertical="top"/>
    </xf>
    <xf numFmtId="4" fontId="37" fillId="0" borderId="15" xfId="0" applyNumberFormat="1" applyFont="1" applyBorder="1"/>
    <xf numFmtId="0" fontId="7" fillId="0" borderId="64" xfId="0" applyFont="1" applyBorder="1" applyAlignment="1">
      <alignment horizontal="center" vertical="top"/>
    </xf>
    <xf numFmtId="0" fontId="8" fillId="0" borderId="6" xfId="0" applyFont="1" applyBorder="1" applyAlignment="1">
      <alignment horizontal="left" vertical="top" wrapText="1"/>
    </xf>
    <xf numFmtId="3" fontId="38" fillId="0" borderId="21" xfId="0" applyNumberFormat="1" applyFont="1" applyBorder="1"/>
    <xf numFmtId="165" fontId="7" fillId="0" borderId="49" xfId="0" applyNumberFormat="1" applyFont="1" applyBorder="1" applyAlignment="1">
      <alignment horizontal="center" vertical="top"/>
    </xf>
    <xf numFmtId="0" fontId="7" fillId="0" borderId="12" xfId="0" applyFont="1" applyBorder="1" applyAlignment="1">
      <alignment vertical="top"/>
    </xf>
    <xf numFmtId="167" fontId="21" fillId="0" borderId="16" xfId="0" applyNumberFormat="1" applyFont="1" applyBorder="1" applyAlignment="1">
      <alignment horizontal="right" vertical="top"/>
    </xf>
    <xf numFmtId="4" fontId="21" fillId="0" borderId="12" xfId="0" applyNumberFormat="1" applyFont="1" applyBorder="1" applyAlignment="1">
      <alignment horizontal="right" vertical="top"/>
    </xf>
    <xf numFmtId="4" fontId="21" fillId="0" borderId="16" xfId="0" applyNumberFormat="1" applyFont="1" applyBorder="1" applyAlignment="1">
      <alignment horizontal="right" vertical="top"/>
    </xf>
    <xf numFmtId="0" fontId="7" fillId="0" borderId="58" xfId="0" applyFont="1" applyBorder="1" applyAlignment="1">
      <alignment horizontal="center" vertical="top"/>
    </xf>
    <xf numFmtId="0" fontId="7" fillId="0" borderId="21" xfId="0" applyFont="1" applyBorder="1" applyAlignment="1">
      <alignment horizontal="left" vertical="top" wrapText="1"/>
    </xf>
    <xf numFmtId="165" fontId="7" fillId="0" borderId="21" xfId="0" applyNumberFormat="1" applyFont="1" applyBorder="1" applyAlignment="1">
      <alignment horizontal="center" vertical="top"/>
    </xf>
    <xf numFmtId="0" fontId="19" fillId="0" borderId="21" xfId="0" applyFont="1" applyBorder="1"/>
    <xf numFmtId="0" fontId="7" fillId="0" borderId="21" xfId="0" applyFont="1" applyBorder="1" applyAlignment="1">
      <alignment vertical="top"/>
    </xf>
    <xf numFmtId="167" fontId="21" fillId="0" borderId="21" xfId="0" applyNumberFormat="1" applyFont="1" applyBorder="1" applyAlignment="1">
      <alignment horizontal="right" vertical="top"/>
    </xf>
    <xf numFmtId="3" fontId="17" fillId="0" borderId="74" xfId="0" applyNumberFormat="1" applyFont="1" applyBorder="1"/>
    <xf numFmtId="3" fontId="21" fillId="0" borderId="52" xfId="0" applyNumberFormat="1" applyFont="1" applyBorder="1" applyAlignment="1">
      <alignment horizontal="right" vertical="top"/>
    </xf>
    <xf numFmtId="3" fontId="21" fillId="0" borderId="66" xfId="0" applyNumberFormat="1" applyFont="1" applyBorder="1" applyAlignment="1">
      <alignment horizontal="right" vertical="top"/>
    </xf>
    <xf numFmtId="0" fontId="28" fillId="0" borderId="0" xfId="0" applyFont="1" applyAlignment="1">
      <alignment horizontal="left"/>
    </xf>
    <xf numFmtId="0" fontId="21" fillId="0" borderId="15" xfId="0" applyFont="1" applyBorder="1" applyAlignment="1">
      <alignment horizontal="left" vertical="top" wrapText="1"/>
    </xf>
    <xf numFmtId="3" fontId="21" fillId="0" borderId="15" xfId="0" applyNumberFormat="1" applyFont="1" applyBorder="1" applyAlignment="1">
      <alignment horizontal="right" vertical="top" wrapText="1"/>
    </xf>
    <xf numFmtId="4" fontId="18" fillId="0" borderId="73" xfId="0" applyNumberFormat="1" applyFont="1" applyBorder="1" applyAlignment="1">
      <alignment horizontal="center" vertical="top"/>
    </xf>
    <xf numFmtId="3" fontId="21" fillId="0" borderId="73" xfId="0" applyNumberFormat="1" applyFont="1" applyBorder="1" applyAlignment="1">
      <alignment horizontal="right" vertical="top"/>
    </xf>
    <xf numFmtId="3" fontId="7" fillId="0" borderId="74" xfId="0" applyNumberFormat="1" applyFont="1" applyBorder="1"/>
    <xf numFmtId="0" fontId="7" fillId="0" borderId="65" xfId="0" applyFont="1" applyBorder="1" applyAlignment="1">
      <alignment horizontal="left" vertical="top"/>
    </xf>
    <xf numFmtId="4" fontId="18" fillId="0" borderId="66" xfId="0" applyNumberFormat="1" applyFont="1" applyBorder="1" applyAlignment="1">
      <alignment horizontal="center" vertical="center"/>
    </xf>
    <xf numFmtId="4" fontId="18" fillId="0" borderId="15" xfId="0" applyNumberFormat="1" applyFont="1" applyBorder="1"/>
    <xf numFmtId="3" fontId="21" fillId="0" borderId="66" xfId="0" applyNumberFormat="1" applyFont="1" applyBorder="1" applyAlignment="1">
      <alignment horizontal="right" vertical="center"/>
    </xf>
    <xf numFmtId="0" fontId="7" fillId="3" borderId="31" xfId="0" applyFont="1" applyFill="1" applyBorder="1" applyAlignment="1">
      <alignment horizontal="center"/>
    </xf>
    <xf numFmtId="0" fontId="7" fillId="0" borderId="15" xfId="0" applyFont="1" applyBorder="1" applyAlignment="1">
      <alignment horizontal="left" vertical="center"/>
    </xf>
    <xf numFmtId="4" fontId="37" fillId="3" borderId="15" xfId="0" applyNumberFormat="1" applyFont="1" applyFill="1" applyBorder="1"/>
    <xf numFmtId="0" fontId="7" fillId="0" borderId="72" xfId="0" applyFont="1" applyBorder="1" applyAlignment="1">
      <alignment horizontal="center" vertical="top"/>
    </xf>
    <xf numFmtId="0" fontId="7" fillId="0" borderId="63" xfId="0" applyFont="1" applyBorder="1" applyAlignment="1">
      <alignment horizontal="center" vertical="top"/>
    </xf>
    <xf numFmtId="3" fontId="38" fillId="3" borderId="48" xfId="0" applyNumberFormat="1" applyFont="1" applyFill="1" applyBorder="1"/>
    <xf numFmtId="0" fontId="7" fillId="0" borderId="20" xfId="0" applyFont="1" applyBorder="1" applyAlignment="1">
      <alignment horizontal="left" vertical="center"/>
    </xf>
    <xf numFmtId="3" fontId="7" fillId="3" borderId="86" xfId="0" applyNumberFormat="1" applyFont="1" applyFill="1" applyBorder="1" applyAlignment="1">
      <alignment horizontal="center"/>
    </xf>
    <xf numFmtId="3" fontId="7" fillId="3" borderId="86" xfId="0" applyNumberFormat="1" applyFont="1" applyFill="1" applyBorder="1"/>
    <xf numFmtId="3" fontId="18" fillId="3" borderId="37" xfId="0" applyNumberFormat="1" applyFont="1" applyFill="1" applyBorder="1"/>
    <xf numFmtId="0" fontId="8" fillId="0" borderId="75" xfId="0" applyFont="1" applyBorder="1" applyAlignment="1">
      <alignment horizontal="center" vertical="top"/>
    </xf>
    <xf numFmtId="0" fontId="5" fillId="3" borderId="87" xfId="0" applyFont="1" applyFill="1" applyBorder="1"/>
    <xf numFmtId="0" fontId="8" fillId="0" borderId="77" xfId="0" applyFont="1" applyBorder="1" applyAlignment="1">
      <alignment horizontal="center" vertical="top"/>
    </xf>
    <xf numFmtId="0" fontId="8" fillId="0" borderId="88" xfId="0" applyFont="1" applyBorder="1" applyAlignment="1">
      <alignment horizontal="center" vertical="center"/>
    </xf>
    <xf numFmtId="0" fontId="8" fillId="0" borderId="88" xfId="0" applyFont="1" applyBorder="1"/>
    <xf numFmtId="167" fontId="16" fillId="0" borderId="88" xfId="0" applyNumberFormat="1" applyFont="1" applyBorder="1" applyAlignment="1">
      <alignment horizontal="right" vertical="top"/>
    </xf>
    <xf numFmtId="167" fontId="16" fillId="0" borderId="77" xfId="0" applyNumberFormat="1" applyFont="1" applyBorder="1" applyAlignment="1">
      <alignment horizontal="right" vertical="top"/>
    </xf>
    <xf numFmtId="3" fontId="8" fillId="0" borderId="79" xfId="0" applyNumberFormat="1" applyFont="1" applyBorder="1"/>
    <xf numFmtId="0" fontId="39" fillId="0" borderId="15" xfId="0" applyFont="1" applyBorder="1" applyAlignment="1">
      <alignment horizontal="left"/>
    </xf>
    <xf numFmtId="0" fontId="36" fillId="0" borderId="15" xfId="0" applyFont="1" applyBorder="1" applyAlignment="1">
      <alignment horizontal="left" vertical="top"/>
    </xf>
    <xf numFmtId="0" fontId="36" fillId="0" borderId="15" xfId="0" applyFont="1" applyBorder="1" applyAlignment="1">
      <alignment horizontal="center" vertical="top"/>
    </xf>
    <xf numFmtId="0" fontId="36" fillId="0" borderId="21" xfId="0" applyFont="1" applyBorder="1"/>
    <xf numFmtId="4" fontId="36" fillId="0" borderId="15" xfId="0" applyNumberFormat="1" applyFont="1" applyBorder="1" applyAlignment="1">
      <alignment vertical="top"/>
    </xf>
    <xf numFmtId="0" fontId="7" fillId="0" borderId="15" xfId="0" applyFont="1" applyBorder="1" applyAlignment="1">
      <alignment horizontal="center" vertical="top"/>
    </xf>
    <xf numFmtId="0" fontId="21" fillId="0" borderId="15" xfId="0" applyFont="1" applyBorder="1" applyAlignment="1">
      <alignment vertical="center"/>
    </xf>
    <xf numFmtId="0" fontId="21" fillId="0" borderId="1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top"/>
    </xf>
    <xf numFmtId="0" fontId="31" fillId="0" borderId="20" xfId="0" applyFont="1" applyBorder="1" applyAlignment="1">
      <alignment horizontal="left"/>
    </xf>
    <xf numFmtId="0" fontId="21" fillId="0" borderId="20" xfId="0" applyFont="1" applyBorder="1" applyAlignment="1">
      <alignment vertical="center"/>
    </xf>
    <xf numFmtId="0" fontId="21" fillId="0" borderId="20" xfId="0" applyFont="1" applyBorder="1" applyAlignment="1">
      <alignment horizontal="center" vertical="center"/>
    </xf>
    <xf numFmtId="4" fontId="21" fillId="0" borderId="20" xfId="0" applyNumberFormat="1" applyFont="1" applyBorder="1" applyAlignment="1">
      <alignment horizontal="right" vertical="center"/>
    </xf>
    <xf numFmtId="3" fontId="17" fillId="0" borderId="20" xfId="0" applyNumberFormat="1" applyFont="1" applyBorder="1"/>
    <xf numFmtId="0" fontId="7" fillId="0" borderId="11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8" fillId="0" borderId="12" xfId="0" applyFont="1" applyBorder="1" applyAlignment="1">
      <alignment horizontal="left" vertical="center"/>
    </xf>
    <xf numFmtId="165" fontId="7" fillId="0" borderId="12" xfId="0" applyNumberFormat="1" applyFont="1" applyBorder="1" applyAlignment="1">
      <alignment horizontal="center" vertical="top"/>
    </xf>
    <xf numFmtId="3" fontId="7" fillId="0" borderId="60" xfId="0" applyNumberFormat="1" applyFont="1" applyBorder="1"/>
    <xf numFmtId="167" fontId="21" fillId="0" borderId="12" xfId="0" applyNumberFormat="1" applyFont="1" applyBorder="1" applyAlignment="1">
      <alignment horizontal="right" vertical="top"/>
    </xf>
    <xf numFmtId="165" fontId="7" fillId="0" borderId="24" xfId="0" applyNumberFormat="1" applyFont="1" applyBorder="1" applyAlignment="1">
      <alignment horizontal="right"/>
    </xf>
    <xf numFmtId="0" fontId="7" fillId="0" borderId="25" xfId="0" applyFont="1" applyBorder="1" applyAlignment="1">
      <alignment horizontal="center" vertical="top"/>
    </xf>
    <xf numFmtId="167" fontId="21" fillId="0" borderId="25" xfId="0" applyNumberFormat="1" applyFont="1" applyBorder="1" applyAlignment="1">
      <alignment horizontal="right" vertical="top"/>
    </xf>
    <xf numFmtId="4" fontId="21" fillId="0" borderId="25" xfId="0" applyNumberFormat="1" applyFont="1" applyBorder="1" applyAlignment="1">
      <alignment horizontal="right" vertical="top"/>
    </xf>
    <xf numFmtId="4" fontId="21" fillId="0" borderId="26" xfId="0" applyNumberFormat="1" applyFont="1" applyBorder="1" applyAlignment="1">
      <alignment horizontal="right" vertical="top"/>
    </xf>
    <xf numFmtId="3" fontId="17" fillId="0" borderId="33" xfId="0" applyNumberFormat="1" applyFont="1" applyBorder="1"/>
    <xf numFmtId="0" fontId="7" fillId="3" borderId="50" xfId="0" applyFont="1" applyFill="1" applyBorder="1" applyAlignment="1">
      <alignment horizontal="center"/>
    </xf>
    <xf numFmtId="165" fontId="7" fillId="0" borderId="15" xfId="0" applyNumberFormat="1" applyFont="1" applyBorder="1" applyAlignment="1">
      <alignment horizontal="right"/>
    </xf>
    <xf numFmtId="0" fontId="7" fillId="0" borderId="18" xfId="0" applyFont="1" applyBorder="1" applyAlignment="1">
      <alignment horizontal="center" vertical="top"/>
    </xf>
    <xf numFmtId="167" fontId="21" fillId="0" borderId="18" xfId="0" applyNumberFormat="1" applyFont="1" applyBorder="1" applyAlignment="1">
      <alignment horizontal="right" vertical="top"/>
    </xf>
    <xf numFmtId="4" fontId="37" fillId="3" borderId="48" xfId="0" applyNumberFormat="1" applyFont="1" applyFill="1" applyBorder="1"/>
    <xf numFmtId="4" fontId="7" fillId="0" borderId="12" xfId="0" applyNumberFormat="1" applyFont="1" applyBorder="1" applyAlignment="1">
      <alignment vertical="top"/>
    </xf>
    <xf numFmtId="4" fontId="34" fillId="3" borderId="15" xfId="0" applyNumberFormat="1" applyFont="1" applyFill="1" applyBorder="1"/>
    <xf numFmtId="167" fontId="21" fillId="0" borderId="24" xfId="0" applyNumberFormat="1" applyFont="1" applyBorder="1" applyAlignment="1">
      <alignment horizontal="right" vertical="top"/>
    </xf>
    <xf numFmtId="4" fontId="18" fillId="3" borderId="15" xfId="0" applyNumberFormat="1" applyFont="1" applyFill="1" applyBorder="1"/>
    <xf numFmtId="3" fontId="7" fillId="0" borderId="27" xfId="0" applyNumberFormat="1" applyFont="1" applyBorder="1"/>
    <xf numFmtId="3" fontId="18" fillId="3" borderId="89" xfId="0" applyNumberFormat="1" applyFont="1" applyFill="1" applyBorder="1"/>
    <xf numFmtId="0" fontId="7" fillId="0" borderId="40" xfId="0" applyFont="1" applyBorder="1" applyAlignment="1">
      <alignment horizontal="center" vertical="top"/>
    </xf>
    <xf numFmtId="0" fontId="7" fillId="0" borderId="15" xfId="0" applyFont="1" applyBorder="1" applyAlignment="1">
      <alignment horizontal="right"/>
    </xf>
    <xf numFmtId="165" fontId="7" fillId="0" borderId="36" xfId="0" applyNumberFormat="1" applyFont="1" applyBorder="1" applyAlignment="1">
      <alignment horizontal="center" vertical="top"/>
    </xf>
    <xf numFmtId="0" fontId="7" fillId="0" borderId="36" xfId="0" applyFont="1" applyBorder="1" applyAlignment="1">
      <alignment vertical="top"/>
    </xf>
    <xf numFmtId="4" fontId="21" fillId="0" borderId="36" xfId="0" applyNumberFormat="1" applyFont="1" applyBorder="1" applyAlignment="1">
      <alignment horizontal="right" vertical="top"/>
    </xf>
    <xf numFmtId="4" fontId="21" fillId="0" borderId="44" xfId="0" applyNumberFormat="1" applyFont="1" applyBorder="1" applyAlignment="1">
      <alignment horizontal="right" vertical="top"/>
    </xf>
    <xf numFmtId="4" fontId="21" fillId="0" borderId="36" xfId="0" applyNumberFormat="1" applyFont="1" applyBorder="1" applyAlignment="1">
      <alignment horizontal="right" vertical="center"/>
    </xf>
    <xf numFmtId="4" fontId="8" fillId="0" borderId="20" xfId="0" applyNumberFormat="1" applyFont="1" applyBorder="1"/>
    <xf numFmtId="0" fontId="7" fillId="0" borderId="90" xfId="0" applyFont="1" applyBorder="1" applyAlignment="1">
      <alignment horizontal="center"/>
    </xf>
    <xf numFmtId="0" fontId="7" fillId="0" borderId="91" xfId="0" applyFont="1" applyBorder="1" applyAlignment="1">
      <alignment horizontal="center"/>
    </xf>
    <xf numFmtId="0" fontId="7" fillId="0" borderId="88" xfId="0" applyFont="1" applyBorder="1" applyAlignment="1">
      <alignment horizontal="center"/>
    </xf>
    <xf numFmtId="4" fontId="7" fillId="0" borderId="88" xfId="0" applyNumberFormat="1" applyFont="1" applyBorder="1"/>
    <xf numFmtId="169" fontId="21" fillId="0" borderId="88" xfId="0" applyNumberFormat="1" applyFont="1" applyBorder="1" applyAlignment="1">
      <alignment horizontal="right" vertical="center"/>
    </xf>
    <xf numFmtId="169" fontId="21" fillId="0" borderId="92" xfId="0" applyNumberFormat="1" applyFont="1" applyBorder="1" applyAlignment="1">
      <alignment horizontal="right" vertical="center"/>
    </xf>
    <xf numFmtId="3" fontId="18" fillId="0" borderId="93" xfId="0" applyNumberFormat="1" applyFont="1" applyBorder="1"/>
    <xf numFmtId="0" fontId="40" fillId="2" borderId="15" xfId="0" applyFont="1" applyFill="1" applyBorder="1" applyAlignment="1">
      <alignment horizontal="left"/>
    </xf>
    <xf numFmtId="0" fontId="7" fillId="0" borderId="20" xfId="0" applyFont="1" applyBorder="1" applyAlignment="1">
      <alignment horizontal="left" vertical="top" wrapText="1"/>
    </xf>
    <xf numFmtId="165" fontId="7" fillId="0" borderId="20" xfId="0" applyNumberFormat="1" applyFont="1" applyBorder="1" applyAlignment="1">
      <alignment horizontal="center" vertical="top"/>
    </xf>
    <xf numFmtId="0" fontId="7" fillId="0" borderId="20" xfId="0" applyFont="1" applyBorder="1" applyAlignment="1">
      <alignment vertical="top"/>
    </xf>
    <xf numFmtId="4" fontId="21" fillId="0" borderId="73" xfId="0" applyNumberFormat="1" applyFont="1" applyBorder="1" applyAlignment="1">
      <alignment horizontal="center" vertical="top"/>
    </xf>
    <xf numFmtId="167" fontId="21" fillId="0" borderId="20" xfId="0" applyNumberFormat="1" applyFont="1" applyBorder="1" applyAlignment="1">
      <alignment horizontal="right" vertical="top"/>
    </xf>
    <xf numFmtId="4" fontId="21" fillId="0" borderId="20" xfId="0" applyNumberFormat="1" applyFont="1" applyBorder="1" applyAlignment="1">
      <alignment horizontal="right" vertical="top"/>
    </xf>
    <xf numFmtId="4" fontId="21" fillId="0" borderId="73" xfId="0" applyNumberFormat="1" applyFont="1" applyBorder="1" applyAlignment="1">
      <alignment horizontal="right" vertical="top"/>
    </xf>
    <xf numFmtId="0" fontId="7" fillId="0" borderId="75" xfId="0" applyFont="1" applyBorder="1" applyAlignment="1">
      <alignment horizontal="center" vertical="top"/>
    </xf>
    <xf numFmtId="0" fontId="7" fillId="0" borderId="77" xfId="0" applyFont="1" applyBorder="1" applyAlignment="1">
      <alignment horizontal="center" vertical="top"/>
    </xf>
    <xf numFmtId="0" fontId="8" fillId="0" borderId="77" xfId="0" applyFont="1" applyBorder="1" applyAlignment="1">
      <alignment horizontal="left" vertical="top" wrapText="1"/>
    </xf>
    <xf numFmtId="4" fontId="21" fillId="0" borderId="77" xfId="0" applyNumberFormat="1" applyFont="1" applyBorder="1" applyAlignment="1">
      <alignment horizontal="right" vertical="top"/>
    </xf>
    <xf numFmtId="0" fontId="7" fillId="0" borderId="39" xfId="0" applyFont="1" applyBorder="1" applyAlignment="1">
      <alignment horizontal="left" vertical="center"/>
    </xf>
    <xf numFmtId="4" fontId="21" fillId="0" borderId="39" xfId="0" applyNumberFormat="1" applyFont="1" applyBorder="1" applyAlignment="1">
      <alignment horizontal="right" vertical="center"/>
    </xf>
    <xf numFmtId="4" fontId="21" fillId="0" borderId="60" xfId="0" applyNumberFormat="1" applyFont="1" applyBorder="1" applyAlignment="1">
      <alignment horizontal="right" vertical="center"/>
    </xf>
    <xf numFmtId="170" fontId="21" fillId="0" borderId="21" xfId="0" applyNumberFormat="1" applyFont="1" applyBorder="1" applyAlignment="1">
      <alignment vertical="top"/>
    </xf>
    <xf numFmtId="0" fontId="7" fillId="0" borderId="35" xfId="0" applyFont="1" applyBorder="1" applyAlignment="1">
      <alignment horizontal="center" vertical="top"/>
    </xf>
    <xf numFmtId="0" fontId="7" fillId="0" borderId="94" xfId="0" applyFont="1" applyBorder="1" applyAlignment="1">
      <alignment horizontal="center" vertical="top"/>
    </xf>
    <xf numFmtId="4" fontId="21" fillId="0" borderId="21" xfId="0" applyNumberFormat="1" applyFont="1" applyBorder="1" applyAlignment="1">
      <alignment horizontal="center" vertical="top"/>
    </xf>
    <xf numFmtId="0" fontId="8" fillId="0" borderId="28" xfId="0" applyFont="1" applyBorder="1" applyAlignment="1">
      <alignment horizontal="center" vertical="center"/>
    </xf>
    <xf numFmtId="0" fontId="7" fillId="0" borderId="94" xfId="0" applyFont="1" applyBorder="1"/>
    <xf numFmtId="167" fontId="21" fillId="0" borderId="30" xfId="0" applyNumberFormat="1" applyFont="1" applyBorder="1" applyAlignment="1">
      <alignment horizontal="right" vertical="top"/>
    </xf>
    <xf numFmtId="0" fontId="19" fillId="0" borderId="45" xfId="0" applyFont="1" applyBorder="1" applyAlignment="1">
      <alignment horizontal="center"/>
    </xf>
    <xf numFmtId="3" fontId="7" fillId="0" borderId="34" xfId="0" applyNumberFormat="1" applyFont="1" applyBorder="1"/>
    <xf numFmtId="0" fontId="19" fillId="0" borderId="32" xfId="0" applyFont="1" applyBorder="1" applyAlignment="1">
      <alignment horizontal="center"/>
    </xf>
    <xf numFmtId="170" fontId="21" fillId="0" borderId="15" xfId="0" applyNumberFormat="1" applyFont="1" applyBorder="1" applyAlignment="1">
      <alignment vertical="top"/>
    </xf>
    <xf numFmtId="4" fontId="19" fillId="0" borderId="18" xfId="0" applyNumberFormat="1" applyFont="1" applyBorder="1"/>
    <xf numFmtId="4" fontId="21" fillId="0" borderId="15" xfId="0" applyNumberFormat="1" applyFont="1" applyBorder="1" applyAlignment="1">
      <alignment horizontal="center" vertical="top"/>
    </xf>
    <xf numFmtId="0" fontId="7" fillId="0" borderId="95" xfId="0" applyFont="1" applyBorder="1" applyAlignment="1">
      <alignment horizontal="center"/>
    </xf>
    <xf numFmtId="0" fontId="41" fillId="0" borderId="77" xfId="0" applyFont="1" applyBorder="1"/>
    <xf numFmtId="0" fontId="19" fillId="0" borderId="83" xfId="0" applyFont="1" applyBorder="1" applyAlignment="1">
      <alignment horizontal="center"/>
    </xf>
    <xf numFmtId="3" fontId="7" fillId="0" borderId="41" xfId="0" applyNumberFormat="1" applyFont="1" applyBorder="1" applyAlignment="1">
      <alignment horizontal="left"/>
    </xf>
    <xf numFmtId="0" fontId="19" fillId="0" borderId="95" xfId="0" applyFont="1" applyBorder="1" applyAlignment="1">
      <alignment horizontal="center"/>
    </xf>
    <xf numFmtId="4" fontId="19" fillId="0" borderId="77" xfId="0" applyNumberFormat="1" applyFont="1" applyBorder="1"/>
    <xf numFmtId="4" fontId="7" fillId="0" borderId="77" xfId="0" applyNumberFormat="1" applyFont="1" applyBorder="1"/>
    <xf numFmtId="4" fontId="7" fillId="0" borderId="81" xfId="0" applyNumberFormat="1" applyFont="1" applyBorder="1"/>
    <xf numFmtId="0" fontId="19" fillId="0" borderId="47" xfId="0" applyFont="1" applyBorder="1"/>
    <xf numFmtId="170" fontId="7" fillId="0" borderId="15" xfId="0" applyNumberFormat="1" applyFont="1" applyBorder="1"/>
    <xf numFmtId="0" fontId="19" fillId="0" borderId="65" xfId="0" applyFont="1" applyBorder="1"/>
    <xf numFmtId="0" fontId="7" fillId="4" borderId="31" xfId="0" applyFont="1" applyFill="1" applyBorder="1" applyAlignment="1">
      <alignment horizontal="center"/>
    </xf>
    <xf numFmtId="4" fontId="37" fillId="4" borderId="15" xfId="0" applyNumberFormat="1" applyFont="1" applyFill="1" applyBorder="1"/>
    <xf numFmtId="3" fontId="38" fillId="4" borderId="48" xfId="0" applyNumberFormat="1" applyFont="1" applyFill="1" applyBorder="1"/>
    <xf numFmtId="3" fontId="7" fillId="4" borderId="86" xfId="0" applyNumberFormat="1" applyFont="1" applyFill="1" applyBorder="1" applyAlignment="1">
      <alignment horizontal="center"/>
    </xf>
    <xf numFmtId="3" fontId="7" fillId="4" borderId="86" xfId="0" applyNumberFormat="1" applyFont="1" applyFill="1" applyBorder="1"/>
    <xf numFmtId="3" fontId="18" fillId="4" borderId="37" xfId="0" applyNumberFormat="1" applyFont="1" applyFill="1" applyBorder="1"/>
    <xf numFmtId="0" fontId="5" fillId="4" borderId="87" xfId="0" applyFont="1" applyFill="1" applyBorder="1"/>
    <xf numFmtId="170" fontId="7" fillId="0" borderId="39" xfId="0" applyNumberFormat="1" applyFont="1" applyBorder="1"/>
    <xf numFmtId="0" fontId="7" fillId="0" borderId="49" xfId="0" applyFont="1" applyBorder="1" applyAlignment="1">
      <alignment horizontal="center" vertical="top"/>
    </xf>
    <xf numFmtId="3" fontId="7" fillId="0" borderId="37" xfId="0" applyNumberFormat="1" applyFont="1" applyBorder="1" applyAlignment="1">
      <alignment horizontal="left"/>
    </xf>
    <xf numFmtId="0" fontId="7" fillId="0" borderId="49" xfId="0" applyFont="1" applyBorder="1"/>
    <xf numFmtId="0" fontId="19" fillId="0" borderId="63" xfId="0" applyFont="1" applyBorder="1"/>
    <xf numFmtId="0" fontId="19" fillId="0" borderId="72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0" fillId="2" borderId="21" xfId="0" applyFont="1" applyFill="1" applyBorder="1" applyAlignment="1">
      <alignment horizontal="left"/>
    </xf>
    <xf numFmtId="0" fontId="19" fillId="0" borderId="52" xfId="0" applyFont="1" applyBorder="1"/>
    <xf numFmtId="0" fontId="19" fillId="0" borderId="47" xfId="0" applyFont="1" applyBorder="1" applyAlignment="1">
      <alignment horizontal="center"/>
    </xf>
    <xf numFmtId="4" fontId="18" fillId="0" borderId="21" xfId="0" applyNumberFormat="1" applyFont="1" applyBorder="1"/>
    <xf numFmtId="3" fontId="24" fillId="0" borderId="15" xfId="0" applyNumberFormat="1" applyFont="1" applyBorder="1"/>
    <xf numFmtId="0" fontId="42" fillId="0" borderId="31" xfId="0" applyFont="1" applyBorder="1" applyAlignment="1">
      <alignment horizontal="center"/>
    </xf>
    <xf numFmtId="0" fontId="22" fillId="0" borderId="66" xfId="0" applyFont="1" applyBorder="1" applyAlignment="1">
      <alignment vertical="center" wrapText="1"/>
    </xf>
    <xf numFmtId="0" fontId="19" fillId="0" borderId="65" xfId="0" applyFont="1" applyBorder="1" applyAlignment="1">
      <alignment horizontal="center"/>
    </xf>
    <xf numFmtId="0" fontId="19" fillId="0" borderId="66" xfId="0" applyFont="1" applyBorder="1"/>
    <xf numFmtId="0" fontId="7" fillId="0" borderId="96" xfId="0" applyFont="1" applyBorder="1" applyAlignment="1">
      <alignment horizontal="center"/>
    </xf>
    <xf numFmtId="0" fontId="19" fillId="0" borderId="97" xfId="0" applyFont="1" applyBorder="1"/>
    <xf numFmtId="0" fontId="19" fillId="0" borderId="97" xfId="0" applyFont="1" applyBorder="1" applyAlignment="1">
      <alignment horizontal="center"/>
    </xf>
    <xf numFmtId="4" fontId="34" fillId="0" borderId="97" xfId="0" applyNumberFormat="1" applyFont="1" applyBorder="1"/>
    <xf numFmtId="4" fontId="18" fillId="0" borderId="97" xfId="0" applyNumberFormat="1" applyFont="1" applyBorder="1" applyAlignment="1">
      <alignment horizontal="right" vertical="center"/>
    </xf>
    <xf numFmtId="4" fontId="21" fillId="0" borderId="98" xfId="0" applyNumberFormat="1" applyFont="1" applyBorder="1" applyAlignment="1">
      <alignment horizontal="center" vertical="center"/>
    </xf>
    <xf numFmtId="4" fontId="37" fillId="0" borderId="21" xfId="0" applyNumberFormat="1" applyFont="1" applyBorder="1"/>
    <xf numFmtId="4" fontId="21" fillId="0" borderId="98" xfId="0" applyNumberFormat="1" applyFont="1" applyBorder="1" applyAlignment="1">
      <alignment horizontal="right" vertical="center"/>
    </xf>
    <xf numFmtId="3" fontId="7" fillId="0" borderId="99" xfId="0" applyNumberFormat="1" applyFont="1" applyBorder="1"/>
    <xf numFmtId="3" fontId="24" fillId="0" borderId="62" xfId="0" applyNumberFormat="1" applyFont="1" applyBorder="1"/>
    <xf numFmtId="4" fontId="37" fillId="0" borderId="20" xfId="0" applyNumberFormat="1" applyFont="1" applyBorder="1"/>
    <xf numFmtId="0" fontId="43" fillId="0" borderId="0" xfId="0" applyFont="1"/>
    <xf numFmtId="3" fontId="43" fillId="0" borderId="0" xfId="0" applyNumberFormat="1" applyFont="1"/>
    <xf numFmtId="3" fontId="38" fillId="0" borderId="20" xfId="0" applyNumberFormat="1" applyFont="1" applyBorder="1"/>
    <xf numFmtId="3" fontId="7" fillId="0" borderId="73" xfId="0" applyNumberFormat="1" applyFont="1" applyBorder="1" applyAlignment="1">
      <alignment horizontal="center"/>
    </xf>
    <xf numFmtId="3" fontId="24" fillId="0" borderId="0" xfId="0" applyNumberFormat="1" applyFont="1"/>
    <xf numFmtId="3" fontId="7" fillId="0" borderId="43" xfId="0" applyNumberFormat="1" applyFont="1" applyBorder="1"/>
    <xf numFmtId="0" fontId="7" fillId="2" borderId="15" xfId="0" applyFont="1" applyFill="1" applyBorder="1"/>
    <xf numFmtId="0" fontId="7" fillId="0" borderId="22" xfId="0" applyFont="1" applyBorder="1" applyAlignment="1">
      <alignment horizontal="center" vertical="top"/>
    </xf>
    <xf numFmtId="0" fontId="42" fillId="0" borderId="96" xfId="0" applyFont="1" applyBorder="1" applyAlignment="1">
      <alignment horizontal="center"/>
    </xf>
    <xf numFmtId="0" fontId="7" fillId="0" borderId="23" xfId="0" applyFont="1" applyBorder="1" applyAlignment="1">
      <alignment horizontal="center" vertical="top"/>
    </xf>
    <xf numFmtId="4" fontId="38" fillId="0" borderId="15" xfId="0" applyNumberFormat="1" applyFont="1" applyBorder="1"/>
    <xf numFmtId="0" fontId="8" fillId="0" borderId="0" xfId="0" applyFont="1"/>
    <xf numFmtId="0" fontId="19" fillId="0" borderId="98" xfId="0" applyFont="1" applyBorder="1"/>
    <xf numFmtId="4" fontId="21" fillId="0" borderId="25" xfId="0" applyNumberFormat="1" applyFont="1" applyBorder="1" applyAlignment="1">
      <alignment horizontal="right" vertical="center"/>
    </xf>
    <xf numFmtId="0" fontId="19" fillId="0" borderId="96" xfId="0" applyFont="1" applyBorder="1" applyAlignment="1">
      <alignment horizontal="center"/>
    </xf>
    <xf numFmtId="4" fontId="21" fillId="0" borderId="26" xfId="0" applyNumberFormat="1" applyFont="1" applyBorder="1" applyAlignment="1">
      <alignment horizontal="right" vertical="center"/>
    </xf>
    <xf numFmtId="3" fontId="7" fillId="0" borderId="15" xfId="0" applyNumberFormat="1" applyFont="1" applyBorder="1" applyAlignment="1">
      <alignment horizontal="center"/>
    </xf>
    <xf numFmtId="3" fontId="18" fillId="0" borderId="97" xfId="0" applyNumberFormat="1" applyFont="1" applyBorder="1"/>
    <xf numFmtId="0" fontId="7" fillId="0" borderId="100" xfId="0" applyFont="1" applyBorder="1"/>
    <xf numFmtId="4" fontId="7" fillId="0" borderId="98" xfId="0" applyNumberFormat="1" applyFont="1" applyBorder="1" applyAlignment="1">
      <alignment horizontal="center"/>
    </xf>
    <xf numFmtId="3" fontId="7" fillId="0" borderId="97" xfId="0" applyNumberFormat="1" applyFont="1" applyBorder="1"/>
    <xf numFmtId="3" fontId="18" fillId="0" borderId="99" xfId="0" applyNumberFormat="1" applyFont="1" applyBorder="1"/>
    <xf numFmtId="0" fontId="42" fillId="0" borderId="21" xfId="0" applyFont="1" applyBorder="1"/>
    <xf numFmtId="0" fontId="42" fillId="0" borderId="21" xfId="0" applyFont="1" applyBorder="1" applyAlignment="1">
      <alignment horizontal="center"/>
    </xf>
    <xf numFmtId="0" fontId="42" fillId="0" borderId="65" xfId="0" applyFont="1" applyBorder="1" applyAlignment="1">
      <alignment horizontal="center"/>
    </xf>
    <xf numFmtId="0" fontId="42" fillId="0" borderId="15" xfId="0" applyFont="1" applyBorder="1"/>
    <xf numFmtId="0" fontId="42" fillId="0" borderId="15" xfId="0" applyFont="1" applyBorder="1" applyAlignment="1">
      <alignment horizontal="center"/>
    </xf>
    <xf numFmtId="0" fontId="42" fillId="0" borderId="38" xfId="0" applyFont="1" applyBorder="1" applyAlignment="1">
      <alignment horizontal="center"/>
    </xf>
    <xf numFmtId="0" fontId="42" fillId="0" borderId="46" xfId="0" applyFont="1" applyBorder="1" applyAlignment="1">
      <alignment horizontal="center"/>
    </xf>
    <xf numFmtId="0" fontId="42" fillId="0" borderId="39" xfId="0" applyFont="1" applyBorder="1"/>
    <xf numFmtId="0" fontId="42" fillId="0" borderId="39" xfId="0" applyFont="1" applyBorder="1" applyAlignment="1">
      <alignment horizontal="center"/>
    </xf>
    <xf numFmtId="0" fontId="7" fillId="0" borderId="25" xfId="0" applyFont="1" applyBorder="1" applyAlignment="1">
      <alignment horizontal="left" vertical="center"/>
    </xf>
    <xf numFmtId="0" fontId="19" fillId="0" borderId="36" xfId="0" applyFont="1" applyBorder="1" applyAlignment="1">
      <alignment horizontal="left"/>
    </xf>
    <xf numFmtId="4" fontId="44" fillId="0" borderId="15" xfId="0" applyNumberFormat="1" applyFont="1" applyBorder="1" applyAlignment="1">
      <alignment horizontal="right" vertical="top"/>
    </xf>
    <xf numFmtId="169" fontId="44" fillId="0" borderId="15" xfId="0" applyNumberFormat="1" applyFont="1" applyBorder="1" applyAlignment="1">
      <alignment horizontal="right" vertical="top"/>
    </xf>
    <xf numFmtId="3" fontId="45" fillId="0" borderId="15" xfId="0" applyNumberFormat="1" applyFont="1" applyBorder="1"/>
    <xf numFmtId="169" fontId="21" fillId="0" borderId="44" xfId="0" applyNumberFormat="1" applyFont="1" applyBorder="1" applyAlignment="1">
      <alignment horizontal="center" vertical="center"/>
    </xf>
    <xf numFmtId="169" fontId="21" fillId="0" borderId="44" xfId="0" applyNumberFormat="1" applyFont="1" applyBorder="1" applyAlignment="1">
      <alignment horizontal="right" vertical="center"/>
    </xf>
    <xf numFmtId="0" fontId="19" fillId="0" borderId="15" xfId="0" applyFont="1" applyBorder="1" applyAlignment="1">
      <alignment horizontal="left"/>
    </xf>
    <xf numFmtId="169" fontId="21" fillId="0" borderId="66" xfId="0" applyNumberFormat="1" applyFont="1" applyBorder="1" applyAlignment="1">
      <alignment horizontal="right" vertical="center"/>
    </xf>
    <xf numFmtId="171" fontId="7" fillId="0" borderId="15" xfId="0" applyNumberFormat="1" applyFont="1" applyBorder="1"/>
    <xf numFmtId="12" fontId="19" fillId="0" borderId="15" xfId="0" applyNumberFormat="1" applyFont="1" applyBorder="1" applyAlignment="1">
      <alignment horizontal="center"/>
    </xf>
    <xf numFmtId="172" fontId="7" fillId="0" borderId="15" xfId="0" applyNumberFormat="1" applyFont="1" applyBorder="1"/>
    <xf numFmtId="4" fontId="22" fillId="0" borderId="15" xfId="0" applyNumberFormat="1" applyFont="1" applyBorder="1"/>
    <xf numFmtId="169" fontId="21" fillId="0" borderId="15" xfId="0" applyNumberFormat="1" applyFont="1" applyBorder="1" applyAlignment="1">
      <alignment horizontal="right" vertical="center"/>
    </xf>
    <xf numFmtId="0" fontId="12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6" fillId="0" borderId="0" xfId="0" applyFont="1" applyAlignment="1">
      <alignment horizontal="left"/>
    </xf>
    <xf numFmtId="0" fontId="47" fillId="3" borderId="15" xfId="0" applyFont="1" applyFill="1" applyBorder="1" applyAlignment="1">
      <alignment vertical="center" wrapText="1"/>
    </xf>
    <xf numFmtId="0" fontId="48" fillId="2" borderId="15" xfId="0" applyFont="1" applyFill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22" fillId="3" borderId="15" xfId="0" applyFont="1" applyFill="1" applyBorder="1" applyAlignment="1">
      <alignment vertical="center" wrapText="1"/>
    </xf>
    <xf numFmtId="0" fontId="26" fillId="2" borderId="15" xfId="0" applyFont="1" applyFill="1" applyBorder="1" applyAlignment="1">
      <alignment horizontal="center"/>
    </xf>
    <xf numFmtId="4" fontId="19" fillId="4" borderId="15" xfId="0" applyNumberFormat="1" applyFont="1" applyFill="1" applyBorder="1" applyAlignment="1">
      <alignment vertical="center"/>
    </xf>
    <xf numFmtId="4" fontId="7" fillId="4" borderId="15" xfId="0" applyNumberFormat="1" applyFont="1" applyFill="1" applyBorder="1"/>
    <xf numFmtId="0" fontId="22" fillId="3" borderId="15" xfId="0" applyFont="1" applyFill="1" applyBorder="1" applyAlignment="1">
      <alignment horizontal="left" vertical="center"/>
    </xf>
    <xf numFmtId="4" fontId="49" fillId="0" borderId="97" xfId="0" applyNumberFormat="1" applyFont="1" applyBorder="1" applyAlignment="1">
      <alignment horizontal="right" vertical="top"/>
    </xf>
    <xf numFmtId="0" fontId="19" fillId="0" borderId="20" xfId="0" applyFont="1" applyBorder="1" applyAlignment="1">
      <alignment horizontal="left"/>
    </xf>
    <xf numFmtId="4" fontId="22" fillId="0" borderId="20" xfId="0" applyNumberFormat="1" applyFont="1" applyBorder="1"/>
    <xf numFmtId="0" fontId="7" fillId="0" borderId="65" xfId="0" applyFont="1" applyBorder="1" applyAlignment="1">
      <alignment horizontal="left"/>
    </xf>
    <xf numFmtId="169" fontId="21" fillId="0" borderId="20" xfId="0" applyNumberFormat="1" applyFont="1" applyBorder="1" applyAlignment="1">
      <alignment horizontal="right" vertical="center"/>
    </xf>
    <xf numFmtId="4" fontId="19" fillId="4" borderId="15" xfId="0" applyNumberFormat="1" applyFont="1" applyFill="1" applyBorder="1"/>
    <xf numFmtId="4" fontId="7" fillId="0" borderId="73" xfId="0" applyNumberFormat="1" applyFont="1" applyBorder="1" applyAlignment="1">
      <alignment horizontal="center"/>
    </xf>
    <xf numFmtId="4" fontId="50" fillId="0" borderId="97" xfId="0" applyNumberFormat="1" applyFont="1" applyBorder="1" applyAlignment="1">
      <alignment horizontal="right"/>
    </xf>
    <xf numFmtId="169" fontId="21" fillId="0" borderId="73" xfId="0" applyNumberFormat="1" applyFont="1" applyBorder="1" applyAlignment="1">
      <alignment horizontal="right" vertical="center"/>
    </xf>
    <xf numFmtId="0" fontId="7" fillId="0" borderId="46" xfId="0" applyFont="1" applyBorder="1" applyAlignment="1">
      <alignment horizontal="left"/>
    </xf>
    <xf numFmtId="0" fontId="22" fillId="3" borderId="15" xfId="0" applyFont="1" applyFill="1" applyBorder="1"/>
    <xf numFmtId="0" fontId="8" fillId="0" borderId="25" xfId="0" applyFont="1" applyBorder="1" applyAlignment="1">
      <alignment horizontal="center"/>
    </xf>
    <xf numFmtId="0" fontId="7" fillId="0" borderId="25" xfId="0" applyFont="1" applyBorder="1" applyAlignment="1">
      <alignment horizontal="center" vertical="top" wrapText="1"/>
    </xf>
    <xf numFmtId="3" fontId="7" fillId="0" borderId="25" xfId="0" applyNumberFormat="1" applyFont="1" applyBorder="1" applyAlignment="1">
      <alignment vertical="top"/>
    </xf>
    <xf numFmtId="169" fontId="18" fillId="0" borderId="15" xfId="0" applyNumberFormat="1" applyFont="1" applyBorder="1" applyAlignment="1">
      <alignment horizontal="right" vertical="center"/>
    </xf>
    <xf numFmtId="4" fontId="8" fillId="0" borderId="33" xfId="0" applyNumberFormat="1" applyFont="1" applyBorder="1"/>
    <xf numFmtId="169" fontId="16" fillId="0" borderId="15" xfId="0" applyNumberFormat="1" applyFont="1" applyBorder="1" applyAlignment="1">
      <alignment horizontal="right" vertical="center"/>
    </xf>
    <xf numFmtId="0" fontId="7" fillId="0" borderId="104" xfId="0" applyFont="1" applyBorder="1" applyAlignment="1">
      <alignment horizontal="left"/>
    </xf>
    <xf numFmtId="0" fontId="51" fillId="0" borderId="15" xfId="0" applyFont="1" applyBorder="1" applyAlignment="1">
      <alignment vertical="center" wrapText="1"/>
    </xf>
    <xf numFmtId="0" fontId="5" fillId="0" borderId="42" xfId="0" applyFont="1" applyBorder="1" applyAlignment="1">
      <alignment horizontal="center"/>
    </xf>
    <xf numFmtId="173" fontId="19" fillId="0" borderId="36" xfId="0" applyNumberFormat="1" applyFont="1" applyBorder="1" applyAlignment="1">
      <alignment horizontal="right"/>
    </xf>
    <xf numFmtId="0" fontId="36" fillId="0" borderId="0" xfId="0" applyFont="1"/>
    <xf numFmtId="3" fontId="7" fillId="0" borderId="44" xfId="0" applyNumberFormat="1" applyFont="1" applyBorder="1" applyAlignment="1">
      <alignment vertical="top"/>
    </xf>
    <xf numFmtId="0" fontId="5" fillId="0" borderId="45" xfId="0" applyFont="1" applyBorder="1" applyAlignment="1">
      <alignment horizontal="center"/>
    </xf>
    <xf numFmtId="0" fontId="5" fillId="0" borderId="32" xfId="0" applyFont="1" applyBorder="1" applyAlignment="1">
      <alignment horizontal="left"/>
    </xf>
    <xf numFmtId="0" fontId="25" fillId="0" borderId="18" xfId="0" applyFont="1" applyBorder="1" applyAlignment="1">
      <alignment horizontal="center"/>
    </xf>
    <xf numFmtId="4" fontId="17" fillId="0" borderId="74" xfId="0" applyNumberFormat="1" applyFont="1" applyBorder="1"/>
    <xf numFmtId="4" fontId="8" fillId="0" borderId="17" xfId="0" applyNumberFormat="1" applyFont="1" applyBorder="1"/>
    <xf numFmtId="0" fontId="5" fillId="0" borderId="19" xfId="0" applyFont="1" applyBorder="1" applyAlignment="1">
      <alignment horizontal="center"/>
    </xf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3" fontId="7" fillId="0" borderId="21" xfId="0" applyNumberFormat="1" applyFont="1" applyBorder="1" applyAlignment="1">
      <alignment vertical="top"/>
    </xf>
    <xf numFmtId="3" fontId="7" fillId="0" borderId="52" xfId="0" applyNumberFormat="1" applyFont="1" applyBorder="1" applyAlignment="1">
      <alignment vertical="top"/>
    </xf>
    <xf numFmtId="4" fontId="8" fillId="0" borderId="29" xfId="0" applyNumberFormat="1" applyFont="1" applyBorder="1"/>
    <xf numFmtId="0" fontId="7" fillId="0" borderId="63" xfId="0" applyFont="1" applyBorder="1" applyAlignment="1">
      <alignment horizontal="left"/>
    </xf>
    <xf numFmtId="0" fontId="7" fillId="0" borderId="23" xfId="0" applyFont="1" applyBorder="1" applyAlignment="1">
      <alignment horizontal="center"/>
    </xf>
    <xf numFmtId="4" fontId="7" fillId="0" borderId="20" xfId="0" applyNumberFormat="1" applyFont="1" applyBorder="1" applyAlignment="1">
      <alignment horizontal="center"/>
    </xf>
    <xf numFmtId="169" fontId="21" fillId="0" borderId="25" xfId="0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center" vertical="center"/>
    </xf>
    <xf numFmtId="3" fontId="45" fillId="0" borderId="33" xfId="0" applyNumberFormat="1" applyFont="1" applyBorder="1"/>
    <xf numFmtId="169" fontId="21" fillId="0" borderId="26" xfId="0" applyNumberFormat="1" applyFont="1" applyBorder="1" applyAlignment="1">
      <alignment horizontal="right" vertical="center"/>
    </xf>
    <xf numFmtId="0" fontId="8" fillId="0" borderId="28" xfId="0" applyFont="1" applyBorder="1" applyAlignment="1">
      <alignment horizontal="center" vertical="center" wrapText="1"/>
    </xf>
    <xf numFmtId="0" fontId="7" fillId="0" borderId="105" xfId="0" applyFont="1" applyBorder="1" applyAlignment="1">
      <alignment horizontal="center" vertical="top"/>
    </xf>
    <xf numFmtId="0" fontId="8" fillId="0" borderId="30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/>
    </xf>
    <xf numFmtId="4" fontId="8" fillId="0" borderId="34" xfId="0" applyNumberFormat="1" applyFont="1" applyBorder="1"/>
    <xf numFmtId="4" fontId="18" fillId="0" borderId="33" xfId="0" applyNumberFormat="1" applyFont="1" applyBorder="1"/>
    <xf numFmtId="0" fontId="7" fillId="0" borderId="42" xfId="0" applyFont="1" applyBorder="1" applyAlignment="1">
      <alignment horizontal="left"/>
    </xf>
    <xf numFmtId="167" fontId="21" fillId="0" borderId="36" xfId="0" applyNumberFormat="1" applyFont="1" applyBorder="1" applyAlignment="1">
      <alignment horizontal="right" vertical="top"/>
    </xf>
    <xf numFmtId="4" fontId="7" fillId="0" borderId="36" xfId="0" applyNumberFormat="1" applyFont="1" applyBorder="1" applyAlignment="1">
      <alignment horizontal="right"/>
    </xf>
    <xf numFmtId="167" fontId="21" fillId="0" borderId="44" xfId="0" applyNumberFormat="1" applyFont="1" applyBorder="1" applyAlignment="1">
      <alignment horizontal="right" vertical="top"/>
    </xf>
    <xf numFmtId="4" fontId="7" fillId="0" borderId="44" xfId="0" applyNumberFormat="1" applyFont="1" applyBorder="1"/>
    <xf numFmtId="4" fontId="7" fillId="0" borderId="15" xfId="0" applyNumberFormat="1" applyFont="1" applyBorder="1" applyAlignment="1">
      <alignment horizontal="right"/>
    </xf>
    <xf numFmtId="0" fontId="5" fillId="0" borderId="39" xfId="0" applyFont="1" applyBorder="1"/>
    <xf numFmtId="0" fontId="5" fillId="0" borderId="39" xfId="0" applyFont="1" applyBorder="1" applyAlignment="1">
      <alignment horizontal="center"/>
    </xf>
    <xf numFmtId="4" fontId="7" fillId="0" borderId="39" xfId="0" applyNumberFormat="1" applyFont="1" applyBorder="1" applyAlignment="1">
      <alignment horizontal="right"/>
    </xf>
    <xf numFmtId="0" fontId="7" fillId="0" borderId="23" xfId="0" applyFont="1" applyBorder="1" applyAlignment="1">
      <alignment horizontal="left"/>
    </xf>
    <xf numFmtId="0" fontId="5" fillId="0" borderId="25" xfId="0" applyFont="1" applyBorder="1"/>
    <xf numFmtId="0" fontId="5" fillId="0" borderId="25" xfId="0" applyFont="1" applyBorder="1" applyAlignment="1">
      <alignment horizontal="center"/>
    </xf>
    <xf numFmtId="4" fontId="7" fillId="0" borderId="25" xfId="0" applyNumberFormat="1" applyFont="1" applyBorder="1" applyAlignment="1">
      <alignment horizontal="right"/>
    </xf>
    <xf numFmtId="4" fontId="7" fillId="0" borderId="26" xfId="0" applyNumberFormat="1" applyFont="1" applyBorder="1"/>
    <xf numFmtId="4" fontId="17" fillId="0" borderId="33" xfId="0" applyNumberFormat="1" applyFont="1" applyBorder="1"/>
    <xf numFmtId="0" fontId="7" fillId="0" borderId="0" xfId="0" applyFont="1" applyAlignment="1">
      <alignment horizontal="left"/>
    </xf>
    <xf numFmtId="0" fontId="7" fillId="5" borderId="48" xfId="0" applyFont="1" applyFill="1" applyBorder="1" applyAlignment="1">
      <alignment horizontal="left" vertical="top" wrapText="1"/>
    </xf>
    <xf numFmtId="3" fontId="45" fillId="0" borderId="74" xfId="0" applyNumberFormat="1" applyFont="1" applyBorder="1"/>
    <xf numFmtId="165" fontId="7" fillId="5" borderId="21" xfId="0" applyNumberFormat="1" applyFont="1" applyFill="1" applyBorder="1" applyAlignment="1">
      <alignment horizontal="center" vertical="top"/>
    </xf>
    <xf numFmtId="0" fontId="28" fillId="0" borderId="77" xfId="0" applyFont="1" applyBorder="1" applyAlignment="1">
      <alignment horizontal="left"/>
    </xf>
    <xf numFmtId="0" fontId="7" fillId="5" borderId="21" xfId="0" applyFont="1" applyFill="1" applyBorder="1" applyAlignment="1">
      <alignment vertical="top"/>
    </xf>
    <xf numFmtId="167" fontId="21" fillId="5" borderId="21" xfId="0" applyNumberFormat="1" applyFont="1" applyFill="1" applyBorder="1" applyAlignment="1">
      <alignment horizontal="right" vertical="top"/>
    </xf>
    <xf numFmtId="3" fontId="21" fillId="5" borderId="21" xfId="0" applyNumberFormat="1" applyFont="1" applyFill="1" applyBorder="1" applyAlignment="1">
      <alignment horizontal="right" vertical="top"/>
    </xf>
    <xf numFmtId="3" fontId="21" fillId="5" borderId="52" xfId="0" applyNumberFormat="1" applyFont="1" applyFill="1" applyBorder="1" applyAlignment="1">
      <alignment horizontal="right" vertical="top"/>
    </xf>
    <xf numFmtId="3" fontId="7" fillId="5" borderId="29" xfId="0" applyNumberFormat="1" applyFont="1" applyFill="1" applyBorder="1"/>
    <xf numFmtId="4" fontId="21" fillId="0" borderId="52" xfId="0" applyNumberFormat="1" applyFont="1" applyBorder="1" applyAlignment="1">
      <alignment horizontal="center" vertical="top"/>
    </xf>
    <xf numFmtId="0" fontId="7" fillId="5" borderId="15" xfId="0" applyFont="1" applyFill="1" applyBorder="1" applyAlignment="1">
      <alignment horizontal="left" vertical="top" wrapText="1"/>
    </xf>
    <xf numFmtId="165" fontId="7" fillId="5" borderId="15" xfId="0" applyNumberFormat="1" applyFont="1" applyFill="1" applyBorder="1" applyAlignment="1">
      <alignment horizontal="center" vertical="top"/>
    </xf>
    <xf numFmtId="0" fontId="7" fillId="5" borderId="15" xfId="0" applyFont="1" applyFill="1" applyBorder="1" applyAlignment="1">
      <alignment vertical="top"/>
    </xf>
    <xf numFmtId="167" fontId="21" fillId="5" borderId="15" xfId="0" applyNumberFormat="1" applyFont="1" applyFill="1" applyBorder="1" applyAlignment="1">
      <alignment horizontal="right" vertical="top"/>
    </xf>
    <xf numFmtId="3" fontId="21" fillId="5" borderId="15" xfId="0" applyNumberFormat="1" applyFont="1" applyFill="1" applyBorder="1" applyAlignment="1">
      <alignment horizontal="right" vertical="top"/>
    </xf>
    <xf numFmtId="3" fontId="21" fillId="5" borderId="66" xfId="0" applyNumberFormat="1" applyFont="1" applyFill="1" applyBorder="1" applyAlignment="1">
      <alignment horizontal="right" vertical="top"/>
    </xf>
    <xf numFmtId="3" fontId="7" fillId="5" borderId="37" xfId="0" applyNumberFormat="1" applyFont="1" applyFill="1" applyBorder="1"/>
    <xf numFmtId="0" fontId="21" fillId="5" borderId="15" xfId="0" applyFont="1" applyFill="1" applyBorder="1" applyAlignment="1">
      <alignment horizontal="left" vertical="top" wrapText="1"/>
    </xf>
    <xf numFmtId="3" fontId="21" fillId="5" borderId="15" xfId="0" applyNumberFormat="1" applyFont="1" applyFill="1" applyBorder="1" applyAlignment="1">
      <alignment horizontal="right" vertical="top" wrapText="1"/>
    </xf>
    <xf numFmtId="0" fontId="7" fillId="0" borderId="63" xfId="0" applyFont="1" applyBorder="1" applyAlignment="1">
      <alignment horizontal="left" vertical="top"/>
    </xf>
    <xf numFmtId="4" fontId="21" fillId="5" borderId="73" xfId="0" applyNumberFormat="1" applyFont="1" applyFill="1" applyBorder="1" applyAlignment="1">
      <alignment horizontal="center" vertical="top"/>
    </xf>
    <xf numFmtId="3" fontId="21" fillId="5" borderId="73" xfId="0" applyNumberFormat="1" applyFont="1" applyFill="1" applyBorder="1" applyAlignment="1">
      <alignment horizontal="right" vertical="top"/>
    </xf>
    <xf numFmtId="3" fontId="7" fillId="5" borderId="74" xfId="0" applyNumberFormat="1" applyFont="1" applyFill="1" applyBorder="1"/>
    <xf numFmtId="0" fontId="7" fillId="0" borderId="69" xfId="0" applyFont="1" applyBorder="1" applyAlignment="1">
      <alignment horizontal="center" vertical="top"/>
    </xf>
    <xf numFmtId="0" fontId="7" fillId="5" borderId="15" xfId="0" applyFont="1" applyFill="1" applyBorder="1"/>
    <xf numFmtId="0" fontId="7" fillId="0" borderId="69" xfId="0" applyFont="1" applyBorder="1" applyAlignment="1">
      <alignment horizontal="left" vertical="top"/>
    </xf>
    <xf numFmtId="3" fontId="21" fillId="5" borderId="66" xfId="0" applyNumberFormat="1" applyFont="1" applyFill="1" applyBorder="1" applyAlignment="1">
      <alignment horizontal="right" vertical="center"/>
    </xf>
    <xf numFmtId="0" fontId="8" fillId="0" borderId="69" xfId="0" applyFont="1" applyBorder="1" applyAlignment="1">
      <alignment horizontal="left" vertical="top" wrapText="1"/>
    </xf>
    <xf numFmtId="4" fontId="21" fillId="5" borderId="66" xfId="0" applyNumberFormat="1" applyFont="1" applyFill="1" applyBorder="1" applyAlignment="1">
      <alignment horizontal="center" vertical="center"/>
    </xf>
    <xf numFmtId="165" fontId="7" fillId="0" borderId="69" xfId="0" applyNumberFormat="1" applyFont="1" applyBorder="1" applyAlignment="1">
      <alignment horizontal="center" vertical="top"/>
    </xf>
    <xf numFmtId="0" fontId="7" fillId="0" borderId="69" xfId="0" applyFont="1" applyBorder="1" applyAlignment="1">
      <alignment vertical="top"/>
    </xf>
    <xf numFmtId="167" fontId="21" fillId="0" borderId="69" xfId="0" applyNumberFormat="1" applyFont="1" applyBorder="1" applyAlignment="1">
      <alignment horizontal="right" vertical="top"/>
    </xf>
    <xf numFmtId="4" fontId="21" fillId="0" borderId="69" xfId="0" applyNumberFormat="1" applyFont="1" applyBorder="1" applyAlignment="1">
      <alignment horizontal="right" vertical="top"/>
    </xf>
    <xf numFmtId="0" fontId="7" fillId="5" borderId="15" xfId="0" applyFont="1" applyFill="1" applyBorder="1" applyAlignment="1">
      <alignment horizontal="left" vertical="center"/>
    </xf>
    <xf numFmtId="4" fontId="21" fillId="0" borderId="66" xfId="0" applyNumberFormat="1" applyFont="1" applyBorder="1" applyAlignment="1">
      <alignment horizontal="center" vertical="top"/>
    </xf>
    <xf numFmtId="0" fontId="7" fillId="5" borderId="20" xfId="0" applyFont="1" applyFill="1" applyBorder="1" applyAlignment="1">
      <alignment horizontal="left" vertical="center"/>
    </xf>
    <xf numFmtId="0" fontId="7" fillId="5" borderId="20" xfId="0" applyFont="1" applyFill="1" applyBorder="1"/>
    <xf numFmtId="3" fontId="8" fillId="5" borderId="74" xfId="0" applyNumberFormat="1" applyFont="1" applyFill="1" applyBorder="1"/>
    <xf numFmtId="0" fontId="7" fillId="0" borderId="76" xfId="0" applyFont="1" applyBorder="1" applyAlignment="1">
      <alignment horizontal="center" vertical="top"/>
    </xf>
    <xf numFmtId="0" fontId="8" fillId="0" borderId="77" xfId="0" applyFont="1" applyBorder="1" applyAlignment="1">
      <alignment horizontal="left" vertical="center"/>
    </xf>
    <xf numFmtId="0" fontId="7" fillId="0" borderId="76" xfId="0" applyFont="1" applyBorder="1"/>
    <xf numFmtId="167" fontId="21" fillId="0" borderId="78" xfId="0" applyNumberFormat="1" applyFont="1" applyBorder="1" applyAlignment="1">
      <alignment horizontal="right" vertical="top"/>
    </xf>
    <xf numFmtId="0" fontId="39" fillId="0" borderId="21" xfId="0" applyFont="1" applyBorder="1" applyAlignment="1">
      <alignment horizontal="left"/>
    </xf>
    <xf numFmtId="174" fontId="26" fillId="3" borderId="21" xfId="0" applyNumberFormat="1" applyFont="1" applyFill="1" applyBorder="1" applyAlignment="1">
      <alignment vertical="center"/>
    </xf>
    <xf numFmtId="0" fontId="7" fillId="0" borderId="46" xfId="0" applyFont="1" applyBorder="1" applyAlignment="1">
      <alignment horizontal="left" vertical="top"/>
    </xf>
    <xf numFmtId="4" fontId="21" fillId="0" borderId="60" xfId="0" applyNumberFormat="1" applyFont="1" applyBorder="1" applyAlignment="1">
      <alignment horizontal="center" vertical="top"/>
    </xf>
    <xf numFmtId="174" fontId="26" fillId="3" borderId="15" xfId="0" applyNumberFormat="1" applyFont="1" applyFill="1" applyBorder="1" applyAlignment="1">
      <alignment vertical="center"/>
    </xf>
    <xf numFmtId="3" fontId="7" fillId="0" borderId="66" xfId="0" applyNumberFormat="1" applyFont="1" applyBorder="1" applyAlignment="1">
      <alignment horizontal="center"/>
    </xf>
    <xf numFmtId="0" fontId="10" fillId="0" borderId="69" xfId="0" applyFont="1" applyBorder="1"/>
    <xf numFmtId="0" fontId="10" fillId="0" borderId="69" xfId="0" applyFont="1" applyBorder="1" applyAlignment="1">
      <alignment horizontal="left"/>
    </xf>
    <xf numFmtId="0" fontId="41" fillId="0" borderId="69" xfId="0" applyFont="1" applyBorder="1"/>
    <xf numFmtId="3" fontId="10" fillId="0" borderId="69" xfId="0" applyNumberFormat="1" applyFont="1" applyBorder="1"/>
    <xf numFmtId="0" fontId="10" fillId="0" borderId="19" xfId="0" applyFont="1" applyBorder="1" applyAlignment="1">
      <alignment horizontal="center"/>
    </xf>
    <xf numFmtId="169" fontId="21" fillId="0" borderId="21" xfId="0" applyNumberFormat="1" applyFont="1" applyBorder="1" applyAlignment="1">
      <alignment horizontal="right" vertical="center"/>
    </xf>
    <xf numFmtId="169" fontId="21" fillId="0" borderId="21" xfId="0" applyNumberFormat="1" applyFont="1" applyBorder="1" applyAlignment="1">
      <alignment horizontal="center" vertical="center"/>
    </xf>
    <xf numFmtId="4" fontId="21" fillId="0" borderId="52" xfId="0" applyNumberFormat="1" applyFont="1" applyBorder="1" applyAlignment="1">
      <alignment horizontal="center" vertical="center"/>
    </xf>
    <xf numFmtId="0" fontId="10" fillId="0" borderId="29" xfId="0" applyFont="1" applyBorder="1"/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3" fontId="10" fillId="0" borderId="39" xfId="0" applyNumberFormat="1" applyFont="1" applyBorder="1" applyAlignment="1">
      <alignment horizontal="center"/>
    </xf>
    <xf numFmtId="3" fontId="10" fillId="0" borderId="39" xfId="0" applyNumberFormat="1" applyFont="1" applyBorder="1"/>
    <xf numFmtId="3" fontId="52" fillId="0" borderId="43" xfId="0" applyNumberFormat="1" applyFont="1" applyBorder="1"/>
    <xf numFmtId="0" fontId="10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32" xfId="0" applyFont="1" applyBorder="1"/>
    <xf numFmtId="0" fontId="10" fillId="0" borderId="18" xfId="0" applyFont="1" applyBorder="1"/>
    <xf numFmtId="3" fontId="10" fillId="0" borderId="18" xfId="0" applyNumberFormat="1" applyFont="1" applyBorder="1"/>
    <xf numFmtId="3" fontId="10" fillId="0" borderId="24" xfId="0" applyNumberFormat="1" applyFont="1" applyBorder="1"/>
    <xf numFmtId="3" fontId="52" fillId="0" borderId="27" xfId="0" applyNumberFormat="1" applyFont="1" applyBorder="1"/>
    <xf numFmtId="0" fontId="7" fillId="0" borderId="69" xfId="0" applyFont="1" applyBorder="1" applyAlignment="1">
      <alignment horizontal="left"/>
    </xf>
    <xf numFmtId="0" fontId="7" fillId="0" borderId="58" xfId="0" applyFont="1" applyBorder="1" applyAlignment="1">
      <alignment horizontal="center"/>
    </xf>
    <xf numFmtId="0" fontId="21" fillId="6" borderId="18" xfId="0" applyFont="1" applyFill="1" applyBorder="1"/>
    <xf numFmtId="0" fontId="7" fillId="0" borderId="67" xfId="0" applyFont="1" applyBorder="1" applyAlignment="1">
      <alignment horizontal="center"/>
    </xf>
    <xf numFmtId="0" fontId="21" fillId="6" borderId="15" xfId="0" applyFont="1" applyFill="1" applyBorder="1"/>
    <xf numFmtId="0" fontId="7" fillId="0" borderId="61" xfId="0" applyFont="1" applyBorder="1" applyAlignment="1">
      <alignment horizontal="center"/>
    </xf>
    <xf numFmtId="4" fontId="34" fillId="0" borderId="20" xfId="0" applyNumberFormat="1" applyFont="1" applyBorder="1"/>
    <xf numFmtId="4" fontId="18" fillId="0" borderId="20" xfId="0" applyNumberFormat="1" applyFont="1" applyBorder="1"/>
    <xf numFmtId="169" fontId="21" fillId="0" borderId="20" xfId="0" applyNumberFormat="1" applyFont="1" applyBorder="1" applyAlignment="1">
      <alignment horizontal="center" vertical="center"/>
    </xf>
    <xf numFmtId="0" fontId="7" fillId="7" borderId="15" xfId="0" applyFont="1" applyFill="1" applyBorder="1" applyAlignment="1">
      <alignment horizontal="left"/>
    </xf>
    <xf numFmtId="0" fontId="7" fillId="7" borderId="47" xfId="0" applyFont="1" applyFill="1" applyBorder="1" applyAlignment="1">
      <alignment horizontal="left"/>
    </xf>
    <xf numFmtId="169" fontId="7" fillId="0" borderId="15" xfId="0" applyNumberFormat="1" applyFont="1" applyBorder="1" applyAlignment="1">
      <alignment horizontal="right" vertical="center"/>
    </xf>
    <xf numFmtId="0" fontId="7" fillId="0" borderId="15" xfId="0" applyFont="1" applyBorder="1" applyAlignment="1">
      <alignment wrapText="1"/>
    </xf>
    <xf numFmtId="169" fontId="21" fillId="0" borderId="0" xfId="0" applyNumberFormat="1" applyFont="1" applyAlignment="1">
      <alignment horizontal="right" vertical="center"/>
    </xf>
    <xf numFmtId="3" fontId="45" fillId="0" borderId="20" xfId="0" applyNumberFormat="1" applyFont="1" applyBorder="1"/>
    <xf numFmtId="0" fontId="7" fillId="0" borderId="75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169" fontId="21" fillId="0" borderId="77" xfId="0" applyNumberFormat="1" applyFont="1" applyBorder="1" applyAlignment="1">
      <alignment horizontal="right" vertical="center"/>
    </xf>
    <xf numFmtId="169" fontId="21" fillId="0" borderId="78" xfId="0" applyNumberFormat="1" applyFont="1" applyBorder="1" applyAlignment="1">
      <alignment horizontal="right" vertical="center"/>
    </xf>
    <xf numFmtId="0" fontId="19" fillId="8" borderId="65" xfId="0" applyFont="1" applyFill="1" applyBorder="1"/>
    <xf numFmtId="0" fontId="7" fillId="0" borderId="97" xfId="0" applyFont="1" applyBorder="1" applyAlignment="1">
      <alignment horizontal="center" vertical="top"/>
    </xf>
    <xf numFmtId="0" fontId="19" fillId="8" borderId="47" xfId="0" applyFont="1" applyFill="1" applyBorder="1"/>
    <xf numFmtId="4" fontId="7" fillId="0" borderId="97" xfId="0" applyNumberFormat="1" applyFont="1" applyBorder="1"/>
    <xf numFmtId="169" fontId="21" fillId="0" borderId="97" xfId="0" applyNumberFormat="1" applyFont="1" applyBorder="1" applyAlignment="1">
      <alignment horizontal="right" vertical="center"/>
    </xf>
    <xf numFmtId="169" fontId="21" fillId="0" borderId="98" xfId="0" applyNumberFormat="1" applyFont="1" applyBorder="1" applyAlignment="1">
      <alignment horizontal="right" vertical="center"/>
    </xf>
    <xf numFmtId="0" fontId="7" fillId="8" borderId="47" xfId="0" applyFont="1" applyFill="1" applyBorder="1"/>
    <xf numFmtId="0" fontId="7" fillId="0" borderId="106" xfId="0" applyFont="1" applyBorder="1" applyAlignment="1">
      <alignment horizontal="center"/>
    </xf>
    <xf numFmtId="0" fontId="7" fillId="0" borderId="97" xfId="0" applyFont="1" applyBorder="1"/>
    <xf numFmtId="0" fontId="7" fillId="0" borderId="97" xfId="0" applyFont="1" applyBorder="1" applyAlignment="1">
      <alignment horizontal="center"/>
    </xf>
    <xf numFmtId="0" fontId="33" fillId="8" borderId="47" xfId="0" applyFont="1" applyFill="1" applyBorder="1"/>
    <xf numFmtId="3" fontId="45" fillId="0" borderId="99" xfId="0" applyNumberFormat="1" applyFont="1" applyBorder="1"/>
    <xf numFmtId="3" fontId="45" fillId="0" borderId="62" xfId="0" applyNumberFormat="1" applyFont="1" applyBorder="1"/>
    <xf numFmtId="3" fontId="53" fillId="0" borderId="0" xfId="0" applyNumberFormat="1" applyFont="1"/>
    <xf numFmtId="0" fontId="33" fillId="8" borderId="32" xfId="0" applyFont="1" applyFill="1" applyBorder="1"/>
    <xf numFmtId="4" fontId="7" fillId="0" borderId="18" xfId="0" applyNumberFormat="1" applyFont="1" applyBorder="1" applyAlignment="1">
      <alignment horizontal="center"/>
    </xf>
    <xf numFmtId="3" fontId="18" fillId="0" borderId="20" xfId="0" applyNumberFormat="1" applyFont="1" applyBorder="1"/>
    <xf numFmtId="0" fontId="33" fillId="8" borderId="65" xfId="0" applyFont="1" applyFill="1" applyBorder="1"/>
    <xf numFmtId="0" fontId="7" fillId="9" borderId="15" xfId="0" applyFont="1" applyFill="1" applyBorder="1"/>
    <xf numFmtId="0" fontId="54" fillId="0" borderId="65" xfId="0" applyFont="1" applyBorder="1" applyAlignment="1">
      <alignment horizontal="center"/>
    </xf>
    <xf numFmtId="0" fontId="7" fillId="9" borderId="21" xfId="0" applyFont="1" applyFill="1" applyBorder="1"/>
    <xf numFmtId="0" fontId="19" fillId="10" borderId="65" xfId="0" applyFont="1" applyFill="1" applyBorder="1"/>
    <xf numFmtId="0" fontId="19" fillId="10" borderId="47" xfId="0" applyFont="1" applyFill="1" applyBorder="1"/>
    <xf numFmtId="0" fontId="7" fillId="10" borderId="47" xfId="0" applyFont="1" applyFill="1" applyBorder="1"/>
    <xf numFmtId="0" fontId="33" fillId="10" borderId="47" xfId="0" applyFont="1" applyFill="1" applyBorder="1"/>
    <xf numFmtId="0" fontId="33" fillId="10" borderId="32" xfId="0" applyFont="1" applyFill="1" applyBorder="1"/>
    <xf numFmtId="0" fontId="33" fillId="0" borderId="32" xfId="0" applyFont="1" applyBorder="1"/>
    <xf numFmtId="4" fontId="21" fillId="0" borderId="18" xfId="0" applyNumberFormat="1" applyFont="1" applyBorder="1" applyAlignment="1">
      <alignment horizontal="right" vertical="center"/>
    </xf>
    <xf numFmtId="4" fontId="21" fillId="0" borderId="24" xfId="0" applyNumberFormat="1" applyFont="1" applyBorder="1" applyAlignment="1">
      <alignment horizontal="right" vertical="center"/>
    </xf>
    <xf numFmtId="0" fontId="7" fillId="0" borderId="84" xfId="0" applyFont="1" applyBorder="1" applyAlignment="1">
      <alignment horizontal="left" vertical="top"/>
    </xf>
    <xf numFmtId="167" fontId="21" fillId="0" borderId="85" xfId="0" applyNumberFormat="1" applyFont="1" applyBorder="1" applyAlignment="1">
      <alignment horizontal="right" vertical="top"/>
    </xf>
    <xf numFmtId="0" fontId="55" fillId="11" borderId="15" xfId="0" applyFont="1" applyFill="1" applyBorder="1"/>
    <xf numFmtId="4" fontId="21" fillId="0" borderId="21" xfId="0" applyNumberFormat="1" applyFont="1" applyBorder="1" applyAlignment="1">
      <alignment horizontal="center" vertical="center"/>
    </xf>
    <xf numFmtId="0" fontId="30" fillId="11" borderId="15" xfId="0" applyFont="1" applyFill="1" applyBorder="1"/>
    <xf numFmtId="4" fontId="21" fillId="0" borderId="97" xfId="0" applyNumberFormat="1" applyFont="1" applyBorder="1" applyAlignment="1">
      <alignment horizontal="right" vertical="center"/>
    </xf>
    <xf numFmtId="4" fontId="21" fillId="0" borderId="73" xfId="0" applyNumberFormat="1" applyFont="1" applyBorder="1" applyAlignment="1">
      <alignment horizontal="center" vertical="center"/>
    </xf>
    <xf numFmtId="4" fontId="21" fillId="0" borderId="73" xfId="0" applyNumberFormat="1" applyFont="1" applyBorder="1" applyAlignment="1">
      <alignment horizontal="right" vertical="center"/>
    </xf>
    <xf numFmtId="3" fontId="18" fillId="0" borderId="73" xfId="0" applyNumberFormat="1" applyFont="1" applyBorder="1"/>
    <xf numFmtId="0" fontId="7" fillId="0" borderId="32" xfId="0" applyFont="1" applyBorder="1" applyAlignment="1">
      <alignment horizontal="left"/>
    </xf>
    <xf numFmtId="0" fontId="7" fillId="0" borderId="18" xfId="0" applyFont="1" applyBorder="1"/>
    <xf numFmtId="3" fontId="45" fillId="0" borderId="27" xfId="0" applyNumberFormat="1" applyFont="1" applyBorder="1"/>
    <xf numFmtId="0" fontId="8" fillId="0" borderId="69" xfId="0" applyFont="1" applyBorder="1" applyAlignment="1">
      <alignment horizontal="center" vertical="center"/>
    </xf>
    <xf numFmtId="169" fontId="21" fillId="0" borderId="24" xfId="0" applyNumberFormat="1" applyFont="1" applyBorder="1" applyAlignment="1">
      <alignment horizontal="right" vertical="center"/>
    </xf>
    <xf numFmtId="3" fontId="45" fillId="0" borderId="102" xfId="0" applyNumberFormat="1" applyFont="1" applyBorder="1"/>
    <xf numFmtId="0" fontId="7" fillId="0" borderId="108" xfId="0" applyFont="1" applyBorder="1" applyAlignment="1">
      <alignment horizontal="center"/>
    </xf>
    <xf numFmtId="0" fontId="7" fillId="0" borderId="109" xfId="0" applyFont="1" applyBorder="1" applyAlignment="1">
      <alignment horizontal="left"/>
    </xf>
    <xf numFmtId="0" fontId="8" fillId="0" borderId="109" xfId="0" applyFont="1" applyBorder="1" applyAlignment="1">
      <alignment horizontal="center"/>
    </xf>
    <xf numFmtId="0" fontId="7" fillId="0" borderId="109" xfId="0" applyFont="1" applyBorder="1" applyAlignment="1">
      <alignment horizontal="center"/>
    </xf>
    <xf numFmtId="4" fontId="7" fillId="0" borderId="109" xfId="0" applyNumberFormat="1" applyFont="1" applyBorder="1"/>
    <xf numFmtId="169" fontId="21" fillId="0" borderId="109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169" fontId="21" fillId="0" borderId="28" xfId="0" applyNumberFormat="1" applyFont="1" applyBorder="1" applyAlignment="1">
      <alignment horizontal="right" vertical="center"/>
    </xf>
    <xf numFmtId="169" fontId="21" fillId="0" borderId="30" xfId="0" applyNumberFormat="1" applyFont="1" applyBorder="1" applyAlignment="1">
      <alignment horizontal="right" vertical="center"/>
    </xf>
    <xf numFmtId="3" fontId="45" fillId="0" borderId="34" xfId="0" applyNumberFormat="1" applyFont="1" applyBorder="1"/>
    <xf numFmtId="0" fontId="8" fillId="0" borderId="77" xfId="0" applyFont="1" applyBorder="1" applyAlignment="1">
      <alignment horizontal="center"/>
    </xf>
    <xf numFmtId="4" fontId="7" fillId="0" borderId="77" xfId="0" applyNumberFormat="1" applyFont="1" applyBorder="1" applyAlignment="1">
      <alignment horizontal="center"/>
    </xf>
    <xf numFmtId="169" fontId="21" fillId="0" borderId="81" xfId="0" applyNumberFormat="1" applyFont="1" applyBorder="1" applyAlignment="1">
      <alignment horizontal="center" vertical="center"/>
    </xf>
    <xf numFmtId="169" fontId="16" fillId="0" borderId="69" xfId="0" applyNumberFormat="1" applyFont="1" applyBorder="1" applyAlignment="1">
      <alignment horizontal="center" vertical="center"/>
    </xf>
    <xf numFmtId="169" fontId="21" fillId="0" borderId="110" xfId="0" applyNumberFormat="1" applyFont="1" applyBorder="1" applyAlignment="1">
      <alignment horizontal="center" vertical="center"/>
    </xf>
    <xf numFmtId="0" fontId="57" fillId="0" borderId="21" xfId="0" applyFont="1" applyBorder="1"/>
    <xf numFmtId="0" fontId="58" fillId="0" borderId="21" xfId="0" applyFont="1" applyBorder="1" applyAlignment="1">
      <alignment horizontal="center"/>
    </xf>
    <xf numFmtId="0" fontId="58" fillId="0" borderId="100" xfId="0" applyFont="1" applyBorder="1" applyAlignment="1">
      <alignment horizontal="center"/>
    </xf>
    <xf numFmtId="173" fontId="19" fillId="0" borderId="21" xfId="0" applyNumberFormat="1" applyFont="1" applyBorder="1"/>
    <xf numFmtId="0" fontId="57" fillId="0" borderId="15" xfId="0" applyFont="1" applyBorder="1"/>
    <xf numFmtId="173" fontId="19" fillId="0" borderId="15" xfId="0" applyNumberFormat="1" applyFont="1" applyBorder="1"/>
    <xf numFmtId="0" fontId="59" fillId="0" borderId="15" xfId="0" applyFont="1" applyBorder="1"/>
    <xf numFmtId="169" fontId="21" fillId="0" borderId="52" xfId="0" applyNumberFormat="1" applyFont="1" applyBorder="1" applyAlignment="1">
      <alignment horizontal="right" vertical="center"/>
    </xf>
    <xf numFmtId="4" fontId="19" fillId="0" borderId="15" xfId="0" applyNumberFormat="1" applyFont="1" applyBorder="1" applyAlignment="1">
      <alignment horizontal="right" vertical="top"/>
    </xf>
    <xf numFmtId="12" fontId="58" fillId="0" borderId="21" xfId="0" applyNumberFormat="1" applyFont="1" applyBorder="1" applyAlignment="1">
      <alignment horizontal="center"/>
    </xf>
    <xf numFmtId="0" fontId="58" fillId="0" borderId="18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20" xfId="0" applyFont="1" applyBorder="1" applyAlignment="1">
      <alignment horizontal="center"/>
    </xf>
    <xf numFmtId="0" fontId="58" fillId="0" borderId="101" xfId="0" applyFont="1" applyBorder="1" applyAlignment="1">
      <alignment horizontal="center"/>
    </xf>
    <xf numFmtId="0" fontId="58" fillId="0" borderId="21" xfId="0" applyFont="1" applyBorder="1"/>
    <xf numFmtId="0" fontId="58" fillId="0" borderId="15" xfId="0" applyFont="1" applyBorder="1" applyAlignment="1">
      <alignment horizontal="center"/>
    </xf>
    <xf numFmtId="0" fontId="58" fillId="0" borderId="111" xfId="0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77" xfId="0" applyFont="1" applyBorder="1" applyAlignment="1">
      <alignment horizontal="left"/>
    </xf>
    <xf numFmtId="0" fontId="60" fillId="6" borderId="21" xfId="0" applyFont="1" applyFill="1" applyBorder="1"/>
    <xf numFmtId="0" fontId="26" fillId="0" borderId="21" xfId="0" applyFont="1" applyBorder="1" applyAlignment="1">
      <alignment horizontal="center" vertical="center" wrapText="1"/>
    </xf>
    <xf numFmtId="173" fontId="26" fillId="0" borderId="21" xfId="0" applyNumberFormat="1" applyFont="1" applyBorder="1" applyAlignment="1">
      <alignment horizontal="right"/>
    </xf>
    <xf numFmtId="0" fontId="26" fillId="0" borderId="15" xfId="0" applyFont="1" applyBorder="1" applyAlignment="1">
      <alignment horizontal="center" vertical="center" wrapText="1"/>
    </xf>
    <xf numFmtId="173" fontId="26" fillId="0" borderId="15" xfId="0" applyNumberFormat="1" applyFont="1" applyBorder="1" applyAlignment="1">
      <alignment horizontal="right"/>
    </xf>
    <xf numFmtId="4" fontId="26" fillId="0" borderId="15" xfId="0" applyNumberFormat="1" applyFont="1" applyBorder="1"/>
    <xf numFmtId="49" fontId="60" fillId="6" borderId="21" xfId="0" applyNumberFormat="1" applyFont="1" applyFill="1" applyBorder="1"/>
    <xf numFmtId="0" fontId="61" fillId="12" borderId="21" xfId="0" applyFont="1" applyFill="1" applyBorder="1" applyAlignment="1">
      <alignment horizontal="left"/>
    </xf>
    <xf numFmtId="0" fontId="61" fillId="12" borderId="15" xfId="0" applyFont="1" applyFill="1" applyBorder="1" applyAlignment="1">
      <alignment horizontal="left"/>
    </xf>
    <xf numFmtId="0" fontId="19" fillId="2" borderId="15" xfId="0" applyFont="1" applyFill="1" applyBorder="1" applyAlignment="1">
      <alignment horizontal="center"/>
    </xf>
    <xf numFmtId="3" fontId="19" fillId="3" borderId="48" xfId="0" applyNumberFormat="1" applyFont="1" applyFill="1" applyBorder="1" applyAlignment="1">
      <alignment vertical="center"/>
    </xf>
    <xf numFmtId="3" fontId="19" fillId="3" borderId="15" xfId="0" applyNumberFormat="1" applyFont="1" applyFill="1" applyBorder="1" applyAlignment="1">
      <alignment vertical="center"/>
    </xf>
    <xf numFmtId="0" fontId="62" fillId="13" borderId="15" xfId="0" applyFont="1" applyFill="1" applyBorder="1"/>
    <xf numFmtId="0" fontId="63" fillId="4" borderId="15" xfId="0" applyFont="1" applyFill="1" applyBorder="1" applyAlignment="1">
      <alignment horizontal="center"/>
    </xf>
    <xf numFmtId="0" fontId="64" fillId="4" borderId="15" xfId="0" applyFont="1" applyFill="1" applyBorder="1" applyAlignment="1">
      <alignment horizontal="center"/>
    </xf>
    <xf numFmtId="0" fontId="65" fillId="13" borderId="15" xfId="0" applyFont="1" applyFill="1" applyBorder="1"/>
    <xf numFmtId="0" fontId="19" fillId="4" borderId="15" xfId="0" applyFont="1" applyFill="1" applyBorder="1" applyAlignment="1">
      <alignment horizontal="center"/>
    </xf>
    <xf numFmtId="0" fontId="19" fillId="0" borderId="15" xfId="0" applyFont="1" applyBorder="1" applyAlignment="1">
      <alignment horizontal="left" vertical="center"/>
    </xf>
    <xf numFmtId="0" fontId="42" fillId="0" borderId="46" xfId="0" applyFont="1" applyBorder="1" applyAlignment="1">
      <alignment horizontal="left"/>
    </xf>
    <xf numFmtId="0" fontId="26" fillId="0" borderId="39" xfId="0" applyFont="1" applyBorder="1" applyAlignment="1">
      <alignment vertical="center" wrapText="1"/>
    </xf>
    <xf numFmtId="0" fontId="26" fillId="0" borderId="39" xfId="0" applyFont="1" applyBorder="1" applyAlignment="1">
      <alignment horizontal="center" vertical="center" wrapText="1"/>
    </xf>
    <xf numFmtId="4" fontId="26" fillId="0" borderId="39" xfId="0" applyNumberFormat="1" applyFont="1" applyBorder="1"/>
    <xf numFmtId="169" fontId="21" fillId="0" borderId="39" xfId="0" applyNumberFormat="1" applyFont="1" applyBorder="1" applyAlignment="1">
      <alignment horizontal="right" vertical="center"/>
    </xf>
    <xf numFmtId="169" fontId="21" fillId="0" borderId="60" xfId="0" applyNumberFormat="1" applyFont="1" applyBorder="1" applyAlignment="1">
      <alignment horizontal="right" vertical="center"/>
    </xf>
    <xf numFmtId="0" fontId="42" fillId="0" borderId="45" xfId="0" applyFont="1" applyBorder="1" applyAlignment="1">
      <alignment horizontal="center"/>
    </xf>
    <xf numFmtId="0" fontId="42" fillId="0" borderId="32" xfId="0" applyFont="1" applyBorder="1" applyAlignment="1">
      <alignment horizontal="left"/>
    </xf>
    <xf numFmtId="0" fontId="42" fillId="0" borderId="18" xfId="0" applyFont="1" applyBorder="1"/>
    <xf numFmtId="0" fontId="42" fillId="0" borderId="18" xfId="0" applyFont="1" applyBorder="1" applyAlignment="1">
      <alignment horizontal="center"/>
    </xf>
    <xf numFmtId="0" fontId="66" fillId="0" borderId="18" xfId="0" applyFont="1" applyBorder="1" applyAlignment="1">
      <alignment horizontal="center"/>
    </xf>
    <xf numFmtId="169" fontId="21" fillId="0" borderId="18" xfId="0" applyNumberFormat="1" applyFont="1" applyBorder="1" applyAlignment="1">
      <alignment horizontal="right" vertical="center"/>
    </xf>
    <xf numFmtId="0" fontId="42" fillId="0" borderId="112" xfId="0" applyFont="1" applyBorder="1" applyAlignment="1">
      <alignment horizontal="center"/>
    </xf>
    <xf numFmtId="0" fontId="42" fillId="0" borderId="113" xfId="0" applyFont="1" applyBorder="1" applyAlignment="1">
      <alignment horizontal="left"/>
    </xf>
    <xf numFmtId="0" fontId="67" fillId="0" borderId="113" xfId="0" applyFont="1" applyBorder="1" applyAlignment="1">
      <alignment horizontal="center"/>
    </xf>
    <xf numFmtId="0" fontId="42" fillId="0" borderId="113" xfId="0" applyFont="1" applyBorder="1" applyAlignment="1">
      <alignment horizontal="center"/>
    </xf>
    <xf numFmtId="0" fontId="66" fillId="0" borderId="113" xfId="0" applyFont="1" applyBorder="1" applyAlignment="1">
      <alignment horizontal="center"/>
    </xf>
    <xf numFmtId="4" fontId="7" fillId="0" borderId="113" xfId="0" applyNumberFormat="1" applyFont="1" applyBorder="1"/>
    <xf numFmtId="169" fontId="21" fillId="0" borderId="113" xfId="0" applyNumberFormat="1" applyFont="1" applyBorder="1" applyAlignment="1">
      <alignment horizontal="right" vertical="center"/>
    </xf>
    <xf numFmtId="0" fontId="68" fillId="0" borderId="21" xfId="0" applyFont="1" applyBorder="1"/>
    <xf numFmtId="0" fontId="63" fillId="0" borderId="21" xfId="0" applyFont="1" applyBorder="1" applyAlignment="1">
      <alignment horizontal="center"/>
    </xf>
    <xf numFmtId="173" fontId="19" fillId="0" borderId="21" xfId="0" applyNumberFormat="1" applyFont="1" applyBorder="1" applyAlignment="1">
      <alignment horizontal="right"/>
    </xf>
    <xf numFmtId="0" fontId="68" fillId="0" borderId="15" xfId="0" applyFont="1" applyBorder="1"/>
    <xf numFmtId="0" fontId="63" fillId="0" borderId="15" xfId="0" applyFont="1" applyBorder="1" applyAlignment="1">
      <alignment horizontal="center"/>
    </xf>
    <xf numFmtId="173" fontId="19" fillId="0" borderId="15" xfId="0" applyNumberFormat="1" applyFont="1" applyBorder="1" applyAlignment="1">
      <alignment horizontal="right"/>
    </xf>
    <xf numFmtId="0" fontId="62" fillId="0" borderId="15" xfId="0" applyFont="1" applyBorder="1"/>
    <xf numFmtId="0" fontId="69" fillId="0" borderId="15" xfId="0" applyFont="1" applyBorder="1"/>
    <xf numFmtId="0" fontId="55" fillId="0" borderId="15" xfId="0" applyFont="1" applyBorder="1"/>
    <xf numFmtId="0" fontId="42" fillId="0" borderId="15" xfId="0" applyFont="1" applyBorder="1" applyAlignment="1">
      <alignment horizontal="left"/>
    </xf>
    <xf numFmtId="0" fontId="42" fillId="0" borderId="20" xfId="0" applyFont="1" applyBorder="1" applyAlignment="1">
      <alignment horizontal="center"/>
    </xf>
    <xf numFmtId="0" fontId="42" fillId="0" borderId="20" xfId="0" applyFont="1" applyBorder="1" applyAlignment="1">
      <alignment horizontal="left"/>
    </xf>
    <xf numFmtId="0" fontId="42" fillId="0" borderId="20" xfId="0" applyFont="1" applyBorder="1"/>
    <xf numFmtId="0" fontId="66" fillId="0" borderId="20" xfId="0" applyFont="1" applyBorder="1" applyAlignment="1">
      <alignment horizontal="center"/>
    </xf>
    <xf numFmtId="0" fontId="70" fillId="2" borderId="21" xfId="0" applyFont="1" applyFill="1" applyBorder="1"/>
    <xf numFmtId="0" fontId="71" fillId="2" borderId="21" xfId="0" applyFont="1" applyFill="1" applyBorder="1" applyAlignment="1">
      <alignment horizontal="center"/>
    </xf>
    <xf numFmtId="0" fontId="71" fillId="2" borderId="21" xfId="0" applyFont="1" applyFill="1" applyBorder="1" applyAlignment="1">
      <alignment horizontal="left"/>
    </xf>
    <xf numFmtId="169" fontId="21" fillId="0" borderId="52" xfId="0" applyNumberFormat="1" applyFont="1" applyBorder="1" applyAlignment="1">
      <alignment horizontal="center" vertical="center"/>
    </xf>
    <xf numFmtId="0" fontId="70" fillId="2" borderId="15" xfId="0" applyFont="1" applyFill="1" applyBorder="1"/>
    <xf numFmtId="0" fontId="71" fillId="2" borderId="15" xfId="0" applyFont="1" applyFill="1" applyBorder="1" applyAlignment="1">
      <alignment horizontal="center"/>
    </xf>
    <xf numFmtId="0" fontId="71" fillId="2" borderId="15" xfId="0" applyFont="1" applyFill="1" applyBorder="1" applyAlignment="1">
      <alignment horizontal="left"/>
    </xf>
    <xf numFmtId="169" fontId="21" fillId="0" borderId="66" xfId="0" applyNumberFormat="1" applyFont="1" applyBorder="1" applyAlignment="1">
      <alignment horizontal="center" vertical="center"/>
    </xf>
    <xf numFmtId="0" fontId="72" fillId="0" borderId="21" xfId="0" applyFont="1" applyBorder="1"/>
    <xf numFmtId="0" fontId="73" fillId="2" borderId="15" xfId="0" applyFont="1" applyFill="1" applyBorder="1"/>
    <xf numFmtId="0" fontId="26" fillId="0" borderId="15" xfId="0" applyFont="1" applyBorder="1"/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42" fillId="0" borderId="80" xfId="0" applyFont="1" applyBorder="1" applyAlignment="1">
      <alignment horizontal="center"/>
    </xf>
    <xf numFmtId="0" fontId="42" fillId="0" borderId="82" xfId="0" applyFont="1" applyBorder="1" applyAlignment="1">
      <alignment horizontal="left"/>
    </xf>
    <xf numFmtId="0" fontId="42" fillId="0" borderId="13" xfId="0" applyFont="1" applyBorder="1" applyAlignment="1">
      <alignment horizontal="center"/>
    </xf>
    <xf numFmtId="164" fontId="19" fillId="0" borderId="21" xfId="0" applyNumberFormat="1" applyFont="1" applyBorder="1" applyAlignment="1">
      <alignment vertical="center"/>
    </xf>
    <xf numFmtId="0" fontId="58" fillId="0" borderId="15" xfId="0" applyFont="1" applyBorder="1"/>
    <xf numFmtId="164" fontId="19" fillId="3" borderId="15" xfId="0" applyNumberFormat="1" applyFont="1" applyFill="1" applyBorder="1" applyAlignment="1">
      <alignment vertical="center"/>
    </xf>
    <xf numFmtId="164" fontId="19" fillId="0" borderId="15" xfId="0" applyNumberFormat="1" applyFont="1" applyBorder="1" applyAlignment="1">
      <alignment vertical="center"/>
    </xf>
    <xf numFmtId="0" fontId="42" fillId="0" borderId="25" xfId="0" applyFont="1" applyBorder="1"/>
    <xf numFmtId="0" fontId="42" fillId="0" borderId="25" xfId="0" applyFont="1" applyBorder="1" applyAlignment="1">
      <alignment horizontal="center"/>
    </xf>
    <xf numFmtId="4" fontId="42" fillId="0" borderId="25" xfId="0" applyNumberFormat="1" applyFont="1" applyBorder="1"/>
    <xf numFmtId="0" fontId="40" fillId="2" borderId="20" xfId="0" applyFont="1" applyFill="1" applyBorder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66" fillId="0" borderId="0" xfId="0" applyFont="1" applyAlignment="1">
      <alignment horizontal="center"/>
    </xf>
    <xf numFmtId="4" fontId="42" fillId="0" borderId="0" xfId="0" applyNumberFormat="1" applyFont="1"/>
    <xf numFmtId="0" fontId="42" fillId="0" borderId="69" xfId="0" applyFont="1" applyBorder="1" applyAlignment="1">
      <alignment horizontal="center"/>
    </xf>
    <xf numFmtId="0" fontId="42" fillId="0" borderId="80" xfId="0" applyFont="1" applyBorder="1" applyAlignment="1">
      <alignment horizontal="left"/>
    </xf>
    <xf numFmtId="0" fontId="67" fillId="2" borderId="113" xfId="0" applyFont="1" applyFill="1" applyBorder="1"/>
    <xf numFmtId="0" fontId="73" fillId="0" borderId="21" xfId="0" applyFont="1" applyBorder="1"/>
    <xf numFmtId="0" fontId="71" fillId="0" borderId="21" xfId="0" applyFont="1" applyBorder="1" applyAlignment="1">
      <alignment horizontal="left"/>
    </xf>
    <xf numFmtId="0" fontId="71" fillId="0" borderId="52" xfId="0" applyFont="1" applyBorder="1" applyAlignment="1">
      <alignment horizontal="left"/>
    </xf>
    <xf numFmtId="4" fontId="19" fillId="3" borderId="21" xfId="0" applyNumberFormat="1" applyFont="1" applyFill="1" applyBorder="1" applyAlignment="1">
      <alignment vertical="center"/>
    </xf>
    <xf numFmtId="0" fontId="73" fillId="0" borderId="15" xfId="0" applyFont="1" applyBorder="1"/>
    <xf numFmtId="0" fontId="71" fillId="0" borderId="66" xfId="0" applyFont="1" applyBorder="1" applyAlignment="1">
      <alignment horizontal="left"/>
    </xf>
    <xf numFmtId="4" fontId="19" fillId="3" borderId="15" xfId="0" applyNumberFormat="1" applyFont="1" applyFill="1" applyBorder="1" applyAlignment="1">
      <alignment vertical="center"/>
    </xf>
    <xf numFmtId="0" fontId="74" fillId="0" borderId="15" xfId="0" applyFont="1" applyBorder="1"/>
    <xf numFmtId="0" fontId="75" fillId="0" borderId="21" xfId="0" applyFont="1" applyBorder="1" applyAlignment="1">
      <alignment horizontal="left"/>
    </xf>
    <xf numFmtId="0" fontId="75" fillId="0" borderId="52" xfId="0" applyFont="1" applyBorder="1" applyAlignment="1">
      <alignment horizontal="left"/>
    </xf>
    <xf numFmtId="0" fontId="71" fillId="0" borderId="15" xfId="0" applyFont="1" applyBorder="1" applyAlignment="1">
      <alignment horizontal="left"/>
    </xf>
    <xf numFmtId="0" fontId="72" fillId="0" borderId="20" xfId="0" applyFont="1" applyBorder="1"/>
    <xf numFmtId="0" fontId="26" fillId="0" borderId="20" xfId="0" applyFont="1" applyBorder="1" applyAlignment="1">
      <alignment horizontal="center"/>
    </xf>
    <xf numFmtId="4" fontId="26" fillId="0" borderId="20" xfId="0" applyNumberFormat="1" applyFont="1" applyBorder="1"/>
    <xf numFmtId="0" fontId="7" fillId="0" borderId="64" xfId="0" applyFont="1" applyBorder="1" applyAlignment="1">
      <alignment horizontal="center"/>
    </xf>
    <xf numFmtId="0" fontId="7" fillId="0" borderId="80" xfId="0" applyFont="1" applyBorder="1" applyAlignment="1">
      <alignment horizontal="left"/>
    </xf>
    <xf numFmtId="0" fontId="51" fillId="0" borderId="113" xfId="0" applyFont="1" applyBorder="1" applyAlignment="1">
      <alignment horizontal="center"/>
    </xf>
    <xf numFmtId="0" fontId="51" fillId="0" borderId="18" xfId="0" applyFont="1" applyBorder="1" applyAlignment="1">
      <alignment horizontal="center"/>
    </xf>
    <xf numFmtId="169" fontId="21" fillId="0" borderId="24" xfId="0" applyNumberFormat="1" applyFont="1" applyBorder="1" applyAlignment="1">
      <alignment horizontal="center" vertical="center"/>
    </xf>
    <xf numFmtId="0" fontId="51" fillId="0" borderId="40" xfId="0" applyFont="1" applyBorder="1" applyAlignment="1">
      <alignment horizontal="center"/>
    </xf>
    <xf numFmtId="0" fontId="51" fillId="0" borderId="42" xfId="0" applyFont="1" applyBorder="1" applyAlignment="1">
      <alignment horizontal="left"/>
    </xf>
    <xf numFmtId="0" fontId="51" fillId="0" borderId="36" xfId="0" applyFont="1" applyBorder="1" applyAlignment="1">
      <alignment horizontal="center"/>
    </xf>
    <xf numFmtId="169" fontId="21" fillId="0" borderId="36" xfId="0" applyNumberFormat="1" applyFont="1" applyBorder="1" applyAlignment="1">
      <alignment horizontal="right" vertical="center"/>
    </xf>
    <xf numFmtId="0" fontId="51" fillId="0" borderId="31" xfId="0" applyFont="1" applyBorder="1" applyAlignment="1">
      <alignment horizontal="center"/>
    </xf>
    <xf numFmtId="0" fontId="51" fillId="0" borderId="65" xfId="0" applyFont="1" applyBorder="1" applyAlignment="1">
      <alignment horizontal="left"/>
    </xf>
    <xf numFmtId="0" fontId="51" fillId="0" borderId="15" xfId="0" applyFont="1" applyBorder="1" applyAlignment="1">
      <alignment horizontal="center"/>
    </xf>
    <xf numFmtId="0" fontId="21" fillId="0" borderId="75" xfId="0" applyFont="1" applyBorder="1" applyAlignment="1">
      <alignment horizontal="left"/>
    </xf>
    <xf numFmtId="0" fontId="16" fillId="2" borderId="77" xfId="0" applyFont="1" applyFill="1" applyBorder="1" applyAlignment="1">
      <alignment horizontal="center"/>
    </xf>
    <xf numFmtId="0" fontId="21" fillId="0" borderId="76" xfId="0" applyFont="1" applyBorder="1" applyAlignment="1">
      <alignment horizontal="center"/>
    </xf>
    <xf numFmtId="0" fontId="76" fillId="0" borderId="77" xfId="0" applyFont="1" applyBorder="1" applyAlignment="1">
      <alignment horizontal="center"/>
    </xf>
    <xf numFmtId="4" fontId="21" fillId="0" borderId="77" xfId="0" applyNumberFormat="1" applyFont="1" applyBorder="1"/>
    <xf numFmtId="3" fontId="21" fillId="0" borderId="79" xfId="0" applyNumberFormat="1" applyFont="1" applyBorder="1"/>
    <xf numFmtId="0" fontId="7" fillId="0" borderId="115" xfId="0" applyFont="1" applyBorder="1" applyAlignment="1">
      <alignment horizontal="center"/>
    </xf>
    <xf numFmtId="0" fontId="7" fillId="0" borderId="116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26" fillId="0" borderId="116" xfId="0" applyFont="1" applyBorder="1" applyAlignment="1">
      <alignment horizontal="center"/>
    </xf>
    <xf numFmtId="164" fontId="19" fillId="3" borderId="116" xfId="0" applyNumberFormat="1" applyFont="1" applyFill="1" applyBorder="1" applyAlignment="1">
      <alignment vertical="center"/>
    </xf>
    <xf numFmtId="169" fontId="21" fillId="0" borderId="116" xfId="0" applyNumberFormat="1" applyFont="1" applyBorder="1" applyAlignment="1">
      <alignment horizontal="right" vertical="center"/>
    </xf>
    <xf numFmtId="169" fontId="21" fillId="0" borderId="117" xfId="0" applyNumberFormat="1" applyFont="1" applyBorder="1" applyAlignment="1">
      <alignment horizontal="center" vertical="center"/>
    </xf>
    <xf numFmtId="169" fontId="21" fillId="0" borderId="116" xfId="0" applyNumberFormat="1" applyFont="1" applyBorder="1" applyAlignment="1">
      <alignment horizontal="center" vertical="center"/>
    </xf>
    <xf numFmtId="3" fontId="18" fillId="0" borderId="118" xfId="0" applyNumberFormat="1" applyFont="1" applyBorder="1"/>
    <xf numFmtId="0" fontId="7" fillId="0" borderId="55" xfId="0" applyFont="1" applyBorder="1" applyAlignment="1">
      <alignment horizontal="left"/>
    </xf>
    <xf numFmtId="164" fontId="19" fillId="3" borderId="48" xfId="0" applyNumberFormat="1" applyFont="1" applyFill="1" applyBorder="1" applyAlignment="1">
      <alignment vertical="center"/>
    </xf>
    <xf numFmtId="4" fontId="19" fillId="0" borderId="15" xfId="0" applyNumberFormat="1" applyFont="1" applyBorder="1" applyAlignment="1">
      <alignment horizontal="right" vertical="center"/>
    </xf>
    <xf numFmtId="4" fontId="26" fillId="0" borderId="15" xfId="0" applyNumberFormat="1" applyFont="1" applyBorder="1" applyAlignment="1">
      <alignment vertical="center"/>
    </xf>
    <xf numFmtId="0" fontId="26" fillId="0" borderId="15" xfId="0" applyFont="1" applyBorder="1" applyAlignment="1">
      <alignment horizontal="left" vertical="center"/>
    </xf>
    <xf numFmtId="0" fontId="7" fillId="0" borderId="39" xfId="0" applyFont="1" applyBorder="1" applyAlignment="1">
      <alignment horizontal="left"/>
    </xf>
    <xf numFmtId="3" fontId="45" fillId="0" borderId="43" xfId="0" applyNumberFormat="1" applyFont="1" applyBorder="1"/>
    <xf numFmtId="0" fontId="8" fillId="2" borderId="119" xfId="0" applyFont="1" applyFill="1" applyBorder="1" applyAlignment="1">
      <alignment horizontal="center"/>
    </xf>
    <xf numFmtId="0" fontId="7" fillId="0" borderId="119" xfId="0" applyFont="1" applyBorder="1" applyAlignment="1">
      <alignment horizontal="center"/>
    </xf>
    <xf numFmtId="0" fontId="51" fillId="0" borderId="119" xfId="0" applyFont="1" applyBorder="1" applyAlignment="1">
      <alignment horizontal="center"/>
    </xf>
    <xf numFmtId="4" fontId="7" fillId="0" borderId="119" xfId="0" applyNumberFormat="1" applyFont="1" applyBorder="1"/>
    <xf numFmtId="169" fontId="21" fillId="0" borderId="119" xfId="0" applyNumberFormat="1" applyFont="1" applyBorder="1" applyAlignment="1">
      <alignment horizontal="right" vertical="center"/>
    </xf>
    <xf numFmtId="169" fontId="21" fillId="0" borderId="120" xfId="0" applyNumberFormat="1" applyFont="1" applyBorder="1" applyAlignment="1">
      <alignment horizontal="right" vertical="center"/>
    </xf>
    <xf numFmtId="3" fontId="18" fillId="0" borderId="121" xfId="0" applyNumberFormat="1" applyFont="1" applyBorder="1"/>
    <xf numFmtId="0" fontId="26" fillId="0" borderId="36" xfId="0" applyFont="1" applyBorder="1" applyAlignment="1">
      <alignment horizontal="left" vertical="center"/>
    </xf>
    <xf numFmtId="0" fontId="72" fillId="0" borderId="36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4" fontId="26" fillId="0" borderId="36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horizontal="left" vertical="center" wrapText="1"/>
    </xf>
    <xf numFmtId="0" fontId="72" fillId="0" borderId="15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4" fontId="26" fillId="0" borderId="15" xfId="0" applyNumberFormat="1" applyFont="1" applyBorder="1" applyAlignment="1">
      <alignment horizontal="right" vertical="center" wrapText="1"/>
    </xf>
    <xf numFmtId="0" fontId="19" fillId="0" borderId="21" xfId="0" applyFont="1" applyBorder="1" applyAlignment="1">
      <alignment horizontal="center" vertical="center" wrapText="1"/>
    </xf>
    <xf numFmtId="0" fontId="72" fillId="0" borderId="15" xfId="0" applyFont="1" applyBorder="1" applyAlignment="1">
      <alignment horizontal="center" vertical="center"/>
    </xf>
    <xf numFmtId="4" fontId="26" fillId="0" borderId="15" xfId="0" applyNumberFormat="1" applyFont="1" applyBorder="1" applyAlignment="1">
      <alignment horizontal="right"/>
    </xf>
    <xf numFmtId="0" fontId="7" fillId="0" borderId="101" xfId="0" applyFont="1" applyBorder="1" applyAlignment="1">
      <alignment horizontal="left"/>
    </xf>
    <xf numFmtId="0" fontId="26" fillId="0" borderId="73" xfId="0" applyFont="1" applyBorder="1"/>
    <xf numFmtId="0" fontId="72" fillId="0" borderId="20" xfId="0" applyFont="1" applyBorder="1" applyAlignment="1">
      <alignment horizontal="center" vertical="center"/>
    </xf>
    <xf numFmtId="4" fontId="26" fillId="0" borderId="20" xfId="0" applyNumberFormat="1" applyFont="1" applyBorder="1" applyAlignment="1">
      <alignment horizontal="right"/>
    </xf>
    <xf numFmtId="169" fontId="21" fillId="0" borderId="73" xfId="0" applyNumberFormat="1" applyFont="1" applyBorder="1" applyAlignment="1">
      <alignment horizontal="center" vertical="center"/>
    </xf>
    <xf numFmtId="0" fontId="7" fillId="0" borderId="82" xfId="0" applyFont="1" applyBorder="1" applyAlignment="1">
      <alignment horizontal="left"/>
    </xf>
    <xf numFmtId="0" fontId="48" fillId="0" borderId="81" xfId="0" applyFont="1" applyBorder="1" applyAlignment="1">
      <alignment horizontal="center"/>
    </xf>
    <xf numFmtId="0" fontId="72" fillId="0" borderId="77" xfId="0" applyFont="1" applyBorder="1" applyAlignment="1">
      <alignment horizontal="center" vertical="center"/>
    </xf>
    <xf numFmtId="0" fontId="19" fillId="0" borderId="77" xfId="0" applyFont="1" applyBorder="1" applyAlignment="1">
      <alignment horizontal="center"/>
    </xf>
    <xf numFmtId="4" fontId="26" fillId="0" borderId="77" xfId="0" applyNumberFormat="1" applyFont="1" applyBorder="1" applyAlignment="1">
      <alignment horizontal="right"/>
    </xf>
    <xf numFmtId="169" fontId="21" fillId="0" borderId="81" xfId="0" applyNumberFormat="1" applyFont="1" applyBorder="1" applyAlignment="1">
      <alignment horizontal="right" vertical="center"/>
    </xf>
    <xf numFmtId="0" fontId="72" fillId="0" borderId="21" xfId="0" applyFont="1" applyBorder="1" applyAlignment="1">
      <alignment horizontal="center" vertical="center"/>
    </xf>
    <xf numFmtId="4" fontId="26" fillId="0" borderId="21" xfId="0" applyNumberFormat="1" applyFont="1" applyBorder="1" applyAlignment="1">
      <alignment horizontal="right"/>
    </xf>
    <xf numFmtId="0" fontId="20" fillId="0" borderId="15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3" fontId="26" fillId="0" borderId="18" xfId="0" applyNumberFormat="1" applyFont="1" applyBorder="1" applyAlignment="1">
      <alignment horizontal="right" vertical="center"/>
    </xf>
    <xf numFmtId="3" fontId="26" fillId="0" borderId="15" xfId="0" applyNumberFormat="1" applyFont="1" applyBorder="1" applyAlignment="1">
      <alignment horizontal="right" vertical="center"/>
    </xf>
    <xf numFmtId="0" fontId="19" fillId="0" borderId="20" xfId="0" applyFont="1" applyBorder="1" applyAlignment="1">
      <alignment horizontal="left" vertical="center"/>
    </xf>
    <xf numFmtId="3" fontId="26" fillId="0" borderId="20" xfId="0" applyNumberFormat="1" applyFont="1" applyBorder="1" applyAlignment="1">
      <alignment horizontal="right" vertical="center"/>
    </xf>
    <xf numFmtId="0" fontId="26" fillId="0" borderId="100" xfId="0" applyFont="1" applyBorder="1"/>
    <xf numFmtId="0" fontId="26" fillId="0" borderId="111" xfId="0" applyFont="1" applyBorder="1"/>
    <xf numFmtId="0" fontId="7" fillId="0" borderId="122" xfId="0" applyFont="1" applyBorder="1" applyAlignment="1">
      <alignment horizontal="center"/>
    </xf>
    <xf numFmtId="0" fontId="19" fillId="0" borderId="47" xfId="0" applyFont="1" applyBorder="1" applyAlignment="1">
      <alignment horizontal="left" vertical="center"/>
    </xf>
    <xf numFmtId="3" fontId="26" fillId="0" borderId="21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/>
    </xf>
    <xf numFmtId="0" fontId="19" fillId="0" borderId="46" xfId="0" applyFont="1" applyBorder="1" applyAlignment="1">
      <alignment horizontal="left" vertical="center"/>
    </xf>
    <xf numFmtId="0" fontId="26" fillId="0" borderId="39" xfId="0" applyFont="1" applyBorder="1" applyAlignment="1">
      <alignment horizontal="center"/>
    </xf>
    <xf numFmtId="3" fontId="26" fillId="0" borderId="39" xfId="0" applyNumberFormat="1" applyFont="1" applyBorder="1" applyAlignment="1">
      <alignment horizontal="right" vertical="center"/>
    </xf>
    <xf numFmtId="3" fontId="45" fillId="0" borderId="6" xfId="0" applyNumberFormat="1" applyFont="1" applyBorder="1"/>
    <xf numFmtId="3" fontId="8" fillId="0" borderId="59" xfId="0" applyNumberFormat="1" applyFont="1" applyBorder="1"/>
    <xf numFmtId="0" fontId="2" fillId="0" borderId="0" xfId="0" applyFont="1" applyAlignment="1">
      <alignment horizontal="center"/>
    </xf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2" fillId="0" borderId="4" xfId="0" applyFont="1" applyBorder="1" applyAlignment="1">
      <alignment horizontal="center" vertical="center" wrapText="1"/>
    </xf>
    <xf numFmtId="0" fontId="13" fillId="0" borderId="8" xfId="0" applyFont="1" applyBorder="1"/>
    <xf numFmtId="0" fontId="11" fillId="0" borderId="1" xfId="0" applyFont="1" applyBorder="1" applyAlignment="1">
      <alignment horizontal="center" vertical="center" wrapText="1"/>
    </xf>
    <xf numFmtId="0" fontId="13" fillId="0" borderId="5" xfId="0" applyFont="1" applyBorder="1"/>
    <xf numFmtId="0" fontId="7" fillId="0" borderId="0" xfId="0" applyFont="1"/>
    <xf numFmtId="0" fontId="15" fillId="0" borderId="13" xfId="0" applyFont="1" applyBorder="1" applyAlignment="1">
      <alignment horizontal="center"/>
    </xf>
    <xf numFmtId="0" fontId="13" fillId="0" borderId="14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3" xfId="0" applyFont="1" applyBorder="1"/>
    <xf numFmtId="0" fontId="12" fillId="0" borderId="20" xfId="0" applyFont="1" applyBorder="1" applyAlignment="1">
      <alignment horizontal="center" vertical="center" wrapText="1"/>
    </xf>
    <xf numFmtId="0" fontId="13" fillId="0" borderId="18" xfId="0" applyFont="1" applyBorder="1"/>
    <xf numFmtId="0" fontId="13" fillId="0" borderId="21" xfId="0" applyFont="1" applyBorder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101" xfId="0" applyFont="1" applyBorder="1" applyAlignment="1">
      <alignment horizontal="center"/>
    </xf>
    <xf numFmtId="0" fontId="13" fillId="0" borderId="101" xfId="0" applyFont="1" applyBorder="1"/>
    <xf numFmtId="0" fontId="14" fillId="0" borderId="1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3" fillId="0" borderId="32" xfId="0" applyFont="1" applyBorder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/>
    </xf>
    <xf numFmtId="0" fontId="13" fillId="0" borderId="9" xfId="0" applyFont="1" applyBorder="1"/>
    <xf numFmtId="0" fontId="13" fillId="0" borderId="10" xfId="0" applyFont="1" applyBorder="1"/>
    <xf numFmtId="0" fontId="5" fillId="0" borderId="0" xfId="0" applyFont="1" applyAlignment="1">
      <alignment horizontal="left"/>
    </xf>
    <xf numFmtId="0" fontId="13" fillId="0" borderId="102" xfId="0" applyFont="1" applyBorder="1"/>
    <xf numFmtId="0" fontId="13" fillId="0" borderId="103" xfId="0" applyFont="1" applyBorder="1"/>
    <xf numFmtId="0" fontId="11" fillId="0" borderId="1" xfId="0" applyFont="1" applyBorder="1" applyAlignment="1">
      <alignment horizontal="left" vertical="center"/>
    </xf>
    <xf numFmtId="0" fontId="46" fillId="0" borderId="2" xfId="0" applyFont="1" applyBorder="1" applyAlignment="1">
      <alignment horizontal="center" vertical="center" wrapText="1"/>
    </xf>
    <xf numFmtId="0" fontId="5" fillId="0" borderId="24" xfId="0" applyFont="1" applyBorder="1"/>
    <xf numFmtId="0" fontId="56" fillId="0" borderId="80" xfId="0" applyFont="1" applyBorder="1" applyAlignment="1">
      <alignment horizontal="center"/>
    </xf>
    <xf numFmtId="0" fontId="13" fillId="0" borderId="82" xfId="0" applyFont="1" applyBorder="1"/>
    <xf numFmtId="0" fontId="13" fillId="0" borderId="107" xfId="0" applyFont="1" applyBorder="1"/>
    <xf numFmtId="0" fontId="7" fillId="0" borderId="13" xfId="0" applyFont="1" applyBorder="1" applyAlignment="1">
      <alignment horizontal="center"/>
    </xf>
    <xf numFmtId="0" fontId="8" fillId="2" borderId="114" xfId="0" applyFont="1" applyFill="1" applyBorder="1"/>
    <xf numFmtId="0" fontId="13" fillId="0" borderId="110" xfId="0" applyFont="1" applyBorder="1"/>
    <xf numFmtId="0" fontId="7" fillId="0" borderId="100" xfId="0" applyFont="1" applyBorder="1"/>
    <xf numFmtId="0" fontId="13" fillId="0" borderId="10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1</xdr:row>
      <xdr:rowOff>28575</xdr:rowOff>
    </xdr:from>
    <xdr:ext cx="923925" cy="628650"/>
    <xdr:pic>
      <xdr:nvPicPr>
        <xdr:cNvPr id="2" name="image1.png" descr="itinuevo2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1</xdr:row>
      <xdr:rowOff>28575</xdr:rowOff>
    </xdr:from>
    <xdr:ext cx="866775" cy="638175"/>
    <xdr:pic>
      <xdr:nvPicPr>
        <xdr:cNvPr id="2" name="image1.png" descr="itinuevo2" title="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209550</xdr:colOff>
      <xdr:row>0</xdr:row>
      <xdr:rowOff>314325</xdr:rowOff>
    </xdr:from>
    <xdr:ext cx="1628775" cy="619125"/>
    <xdr:pic>
      <xdr:nvPicPr>
        <xdr:cNvPr id="2" name="image1.png" descr="itinuevo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323850</xdr:rowOff>
    </xdr:from>
    <xdr:ext cx="1628775" cy="552450"/>
    <xdr:pic>
      <xdr:nvPicPr>
        <xdr:cNvPr id="2" name="image1.png" descr="itinuevo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1</xdr:row>
      <xdr:rowOff>9525</xdr:rowOff>
    </xdr:from>
    <xdr:ext cx="1371600" cy="990600"/>
    <xdr:pic>
      <xdr:nvPicPr>
        <xdr:cNvPr id="2" name="image1.png" descr="itinuevo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2"/>
  <sheetViews>
    <sheetView tabSelected="1" workbookViewId="0">
      <pane ySplit="12" topLeftCell="A13" activePane="bottomLeft" state="frozen"/>
      <selection pane="bottomLeft" activeCell="B14" sqref="B14"/>
    </sheetView>
  </sheetViews>
  <sheetFormatPr baseColWidth="10" defaultColWidth="12.5703125" defaultRowHeight="15" customHeight="1"/>
  <cols>
    <col min="1" max="1" width="5.7109375" customWidth="1"/>
    <col min="2" max="2" width="24.7109375" customWidth="1"/>
    <col min="3" max="3" width="52.42578125" customWidth="1"/>
    <col min="4" max="5" width="8.7109375" customWidth="1"/>
    <col min="6" max="7" width="15.7109375" customWidth="1"/>
    <col min="8" max="9" width="25.7109375" customWidth="1"/>
    <col min="10" max="11" width="15.7109375" customWidth="1"/>
    <col min="12" max="13" width="9.140625" customWidth="1"/>
    <col min="14" max="14" width="36.42578125" customWidth="1"/>
    <col min="15" max="26" width="9.140625" customWidth="1"/>
  </cols>
  <sheetData>
    <row r="1" spans="1:25" ht="12.75" customHeight="1">
      <c r="A1" s="1"/>
      <c r="B1" s="1"/>
      <c r="C1" s="1015" t="s">
        <v>0</v>
      </c>
      <c r="D1" s="1016"/>
      <c r="E1" s="1016"/>
      <c r="F1" s="1016"/>
      <c r="G1" s="1016"/>
      <c r="H1" s="1016"/>
      <c r="I1" s="1016"/>
      <c r="J1" s="1016"/>
      <c r="K1" s="1016"/>
    </row>
    <row r="2" spans="1:25" ht="12.75" customHeight="1">
      <c r="A2" s="1"/>
      <c r="B2" s="1"/>
      <c r="C2" s="1015" t="s">
        <v>5</v>
      </c>
      <c r="D2" s="1016"/>
      <c r="E2" s="1016"/>
      <c r="F2" s="1016"/>
      <c r="G2" s="1016"/>
      <c r="H2" s="1016"/>
      <c r="I2" s="1016"/>
      <c r="J2" s="1016"/>
      <c r="K2" s="1016"/>
    </row>
    <row r="3" spans="1:25" ht="12.75" customHeight="1">
      <c r="A3" s="1017" t="s">
        <v>4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</row>
    <row r="4" spans="1:25" ht="12.75" customHeight="1">
      <c r="A4" s="1018" t="s">
        <v>6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</row>
    <row r="5" spans="1:25" ht="12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25" ht="12.75" customHeight="1">
      <c r="A6" s="1019" t="s">
        <v>7</v>
      </c>
      <c r="B6" s="1016"/>
      <c r="C6" s="1016"/>
      <c r="D6" s="1016"/>
      <c r="E6" s="1016"/>
      <c r="F6" s="1016"/>
      <c r="G6" s="1016"/>
      <c r="H6" s="1016"/>
      <c r="I6" s="1016"/>
      <c r="J6" s="1016"/>
      <c r="K6" s="1016"/>
    </row>
    <row r="7" spans="1:25" ht="12.75" customHeight="1">
      <c r="A7" s="1020" t="s">
        <v>9</v>
      </c>
      <c r="B7" s="1016"/>
      <c r="C7" s="1016"/>
      <c r="D7" s="1016"/>
      <c r="E7" s="1016"/>
      <c r="F7" s="1016"/>
      <c r="G7" s="1016"/>
      <c r="H7" s="1016"/>
      <c r="I7" s="1016"/>
      <c r="J7" s="1016"/>
      <c r="K7" s="1016"/>
    </row>
    <row r="8" spans="1:25" ht="12.75" customHeight="1">
      <c r="A8" s="1021" t="s">
        <v>13</v>
      </c>
      <c r="B8" s="1016"/>
      <c r="C8" s="1016"/>
      <c r="D8" s="1030" t="s">
        <v>15</v>
      </c>
      <c r="E8" s="1016"/>
      <c r="F8" s="1016"/>
      <c r="G8" s="1016"/>
      <c r="H8" s="1016"/>
      <c r="I8" s="1016"/>
      <c r="J8" s="1016"/>
      <c r="K8" s="1016"/>
    </row>
    <row r="9" spans="1:25" ht="12.75" customHeight="1">
      <c r="D9" s="1030" t="s">
        <v>18</v>
      </c>
      <c r="E9" s="1016"/>
      <c r="F9" s="1016"/>
      <c r="G9" s="1016"/>
      <c r="H9" s="1016"/>
      <c r="I9" s="1016"/>
      <c r="J9" s="1016"/>
      <c r="K9" s="1016"/>
    </row>
    <row r="10" spans="1:25" ht="12.75" customHeight="1">
      <c r="C10" s="7"/>
      <c r="D10" s="7"/>
      <c r="E10" s="7"/>
      <c r="F10" s="7"/>
      <c r="G10" s="7"/>
      <c r="H10" s="7"/>
      <c r="I10" s="7"/>
      <c r="J10" s="7"/>
      <c r="K10" s="7"/>
    </row>
    <row r="11" spans="1:25" ht="21.75" customHeight="1">
      <c r="A11" s="1031" t="s">
        <v>22</v>
      </c>
      <c r="B11" s="1031" t="s">
        <v>23</v>
      </c>
      <c r="C11" s="1032" t="s">
        <v>24</v>
      </c>
      <c r="D11" s="1033" t="s">
        <v>25</v>
      </c>
      <c r="E11" s="1034"/>
      <c r="F11" s="1032" t="s">
        <v>26</v>
      </c>
      <c r="G11" s="1022" t="s">
        <v>27</v>
      </c>
      <c r="H11" s="1024" t="s">
        <v>28</v>
      </c>
      <c r="I11" s="1024" t="s">
        <v>29</v>
      </c>
      <c r="J11" s="1045" t="s">
        <v>30</v>
      </c>
      <c r="K11" s="1029" t="s">
        <v>31</v>
      </c>
    </row>
    <row r="12" spans="1:25" ht="12.75" customHeight="1">
      <c r="A12" s="1025"/>
      <c r="B12" s="1025"/>
      <c r="C12" s="1025"/>
      <c r="D12" s="9" t="s">
        <v>35</v>
      </c>
      <c r="E12" s="10" t="s">
        <v>33</v>
      </c>
      <c r="F12" s="1025"/>
      <c r="G12" s="1023"/>
      <c r="H12" s="1025"/>
      <c r="I12" s="1025"/>
      <c r="J12" s="1025"/>
      <c r="K12" s="1025"/>
    </row>
    <row r="13" spans="1:25" ht="12.75" customHeight="1">
      <c r="A13" s="1027" t="s">
        <v>34</v>
      </c>
      <c r="B13" s="1016"/>
      <c r="C13" s="1016"/>
      <c r="D13" s="1016"/>
      <c r="E13" s="1016"/>
      <c r="F13" s="1016"/>
      <c r="G13" s="1016"/>
      <c r="H13" s="1016"/>
      <c r="I13" s="1016"/>
      <c r="J13" s="1016"/>
      <c r="K13" s="1028"/>
    </row>
    <row r="14" spans="1:25" ht="12.75" customHeight="1">
      <c r="A14" s="18"/>
      <c r="B14" s="18"/>
      <c r="C14" s="21" t="s">
        <v>36</v>
      </c>
      <c r="D14" s="23"/>
      <c r="E14" s="23"/>
      <c r="F14" s="27"/>
      <c r="G14" s="27"/>
      <c r="H14" s="27"/>
      <c r="I14" s="27"/>
      <c r="J14" s="27"/>
      <c r="K14" s="18"/>
    </row>
    <row r="15" spans="1:25" ht="12.75" customHeight="1">
      <c r="A15" s="18">
        <v>1</v>
      </c>
      <c r="B15" s="12">
        <v>56121500</v>
      </c>
      <c r="C15" s="21" t="s">
        <v>39</v>
      </c>
      <c r="D15" s="19">
        <v>4</v>
      </c>
      <c r="E15" s="23" t="s">
        <v>40</v>
      </c>
      <c r="F15" s="27">
        <v>512605.04</v>
      </c>
      <c r="G15" s="27">
        <v>1537815</v>
      </c>
      <c r="H15" s="27"/>
      <c r="I15" s="27"/>
      <c r="J15" s="27"/>
      <c r="K15" s="18"/>
    </row>
    <row r="16" spans="1:25" ht="12.75" customHeight="1">
      <c r="A16" s="42">
        <v>2</v>
      </c>
      <c r="B16" s="12">
        <v>56121500</v>
      </c>
      <c r="C16" s="45" t="s">
        <v>42</v>
      </c>
      <c r="D16" s="47">
        <v>3</v>
      </c>
      <c r="E16" s="48" t="s">
        <v>40</v>
      </c>
      <c r="F16" s="35">
        <v>220500</v>
      </c>
      <c r="G16" s="35">
        <v>661500</v>
      </c>
      <c r="H16" s="42"/>
      <c r="I16" s="42"/>
      <c r="J16" s="42"/>
      <c r="K16" s="42"/>
      <c r="L16" s="59"/>
      <c r="M16" s="62"/>
      <c r="N16" s="65"/>
      <c r="O16" s="32"/>
      <c r="P16" s="32" t="s">
        <v>38</v>
      </c>
      <c r="Q16" s="70"/>
      <c r="R16" s="78">
        <f>SUM(O16*Q16)</f>
        <v>0</v>
      </c>
      <c r="S16" s="44"/>
      <c r="T16" s="44"/>
      <c r="U16" s="44"/>
      <c r="V16" s="87">
        <f>SUM(R16)</f>
        <v>0</v>
      </c>
      <c r="Y16" s="89"/>
    </row>
    <row r="17" spans="1:25" ht="12.75" customHeight="1">
      <c r="A17" s="91"/>
      <c r="B17" s="93"/>
      <c r="C17" s="95"/>
      <c r="D17" s="98"/>
      <c r="E17" s="91"/>
      <c r="F17" s="91"/>
      <c r="G17" s="91"/>
      <c r="H17" s="91"/>
      <c r="I17" s="91"/>
      <c r="J17" s="91"/>
      <c r="K17" s="91"/>
      <c r="L17" s="3"/>
      <c r="M17" s="5"/>
      <c r="N17" s="89"/>
      <c r="O17" s="3"/>
      <c r="P17" s="3"/>
      <c r="Q17" s="108"/>
      <c r="R17" s="110"/>
      <c r="S17" s="110"/>
      <c r="T17" s="110"/>
      <c r="U17" s="110"/>
      <c r="V17" s="113"/>
      <c r="Y17" s="89"/>
    </row>
    <row r="18" spans="1:25" ht="12.75" customHeight="1">
      <c r="A18" s="18"/>
      <c r="B18" s="66">
        <v>56101700</v>
      </c>
      <c r="C18" s="21" t="s">
        <v>43</v>
      </c>
      <c r="D18" s="119"/>
      <c r="E18" s="23"/>
      <c r="F18" s="92" t="s">
        <v>41</v>
      </c>
      <c r="G18" s="92"/>
      <c r="H18" s="92"/>
      <c r="I18" s="92"/>
      <c r="J18" s="92"/>
      <c r="K18" s="18"/>
      <c r="N18" s="89"/>
    </row>
    <row r="19" spans="1:25" ht="12.75" customHeight="1">
      <c r="A19" s="33"/>
      <c r="B19" s="126"/>
      <c r="C19" s="129"/>
      <c r="D19" s="132"/>
      <c r="E19" s="135"/>
      <c r="F19" s="137"/>
      <c r="G19" s="142">
        <f t="shared" ref="G19:G20" si="0">SUM(D19*F19)</f>
        <v>0</v>
      </c>
      <c r="H19" s="144"/>
      <c r="I19" s="144"/>
      <c r="J19" s="144"/>
      <c r="K19" s="148"/>
      <c r="N19" s="150"/>
    </row>
    <row r="20" spans="1:25" ht="12.75" customHeight="1">
      <c r="A20" s="153"/>
      <c r="B20" s="59"/>
      <c r="C20" s="155"/>
      <c r="D20" s="156"/>
      <c r="E20" s="159"/>
      <c r="F20" s="139"/>
      <c r="G20" s="78">
        <f t="shared" si="0"/>
        <v>0</v>
      </c>
      <c r="H20" s="44"/>
      <c r="I20" s="44"/>
      <c r="J20" s="44"/>
      <c r="K20" s="170">
        <f>G19+G20</f>
        <v>0</v>
      </c>
      <c r="N20" s="150"/>
    </row>
    <row r="21" spans="1:25" ht="12.75" customHeight="1">
      <c r="A21" s="173"/>
      <c r="B21" s="130">
        <v>52161500</v>
      </c>
      <c r="C21" s="176" t="s">
        <v>45</v>
      </c>
      <c r="D21" s="54"/>
      <c r="E21" s="54"/>
      <c r="F21" s="180"/>
      <c r="G21" s="56"/>
      <c r="H21" s="57"/>
      <c r="I21" s="57"/>
      <c r="J21" s="57"/>
      <c r="K21" s="61"/>
      <c r="N21" s="150"/>
    </row>
    <row r="22" spans="1:25" ht="12.75" customHeight="1">
      <c r="A22" s="112"/>
      <c r="B22" s="188"/>
      <c r="C22" s="85"/>
      <c r="D22" s="88"/>
      <c r="E22" s="88"/>
      <c r="F22" s="90"/>
      <c r="G22" s="72">
        <f t="shared" ref="G22:G30" si="1">SUM(D22*F22)</f>
        <v>0</v>
      </c>
      <c r="H22" s="96"/>
      <c r="I22" s="96"/>
      <c r="J22" s="96"/>
      <c r="K22" s="199"/>
      <c r="N22" s="150"/>
    </row>
    <row r="23" spans="1:25" ht="12.75" customHeight="1">
      <c r="A23" s="58"/>
      <c r="B23" s="203"/>
      <c r="C23" s="102"/>
      <c r="D23" s="205"/>
      <c r="E23" s="205"/>
      <c r="F23" s="107"/>
      <c r="G23" s="92">
        <f t="shared" si="1"/>
        <v>0</v>
      </c>
      <c r="H23" s="209"/>
      <c r="I23" s="209"/>
      <c r="J23" s="209"/>
      <c r="K23" s="213"/>
      <c r="N23" s="150"/>
    </row>
    <row r="24" spans="1:25" ht="12.75" customHeight="1">
      <c r="A24" s="58"/>
      <c r="B24" s="203"/>
      <c r="C24" s="86"/>
      <c r="D24" s="205"/>
      <c r="E24" s="205"/>
      <c r="F24" s="107"/>
      <c r="G24" s="92">
        <f t="shared" si="1"/>
        <v>0</v>
      </c>
      <c r="H24" s="209"/>
      <c r="I24" s="209"/>
      <c r="J24" s="209"/>
      <c r="K24" s="213"/>
      <c r="N24" s="150"/>
    </row>
    <row r="25" spans="1:25" ht="12.75" customHeight="1">
      <c r="A25" s="58"/>
      <c r="B25" s="203"/>
      <c r="C25" s="86"/>
      <c r="D25" s="205"/>
      <c r="E25" s="205"/>
      <c r="F25" s="107"/>
      <c r="G25" s="92">
        <f t="shared" si="1"/>
        <v>0</v>
      </c>
      <c r="H25" s="209"/>
      <c r="I25" s="209"/>
      <c r="J25" s="209"/>
      <c r="K25" s="213"/>
      <c r="N25" s="150"/>
    </row>
    <row r="26" spans="1:25" ht="12.75" customHeight="1">
      <c r="A26" s="58"/>
      <c r="B26" s="203"/>
      <c r="C26" s="86"/>
      <c r="D26" s="205"/>
      <c r="E26" s="205"/>
      <c r="F26" s="107"/>
      <c r="G26" s="92">
        <f t="shared" si="1"/>
        <v>0</v>
      </c>
      <c r="H26" s="209"/>
      <c r="I26" s="209"/>
      <c r="J26" s="209"/>
      <c r="K26" s="213"/>
      <c r="N26" s="150"/>
    </row>
    <row r="27" spans="1:25" ht="12.75" customHeight="1">
      <c r="A27" s="58"/>
      <c r="B27" s="203"/>
      <c r="C27" s="86"/>
      <c r="D27" s="205"/>
      <c r="E27" s="205"/>
      <c r="F27" s="107"/>
      <c r="G27" s="92">
        <f t="shared" si="1"/>
        <v>0</v>
      </c>
      <c r="H27" s="209"/>
      <c r="I27" s="209"/>
      <c r="J27" s="209"/>
      <c r="K27" s="230"/>
      <c r="N27" s="89"/>
    </row>
    <row r="28" spans="1:25" ht="12.75" customHeight="1">
      <c r="A28" s="58"/>
      <c r="B28" s="203"/>
      <c r="C28" s="102"/>
      <c r="D28" s="205"/>
      <c r="E28" s="205"/>
      <c r="F28" s="107"/>
      <c r="G28" s="92">
        <f t="shared" si="1"/>
        <v>0</v>
      </c>
      <c r="H28" s="209"/>
      <c r="I28" s="209"/>
      <c r="J28" s="209"/>
      <c r="K28" s="230"/>
      <c r="N28" s="89"/>
    </row>
    <row r="29" spans="1:25" ht="12.75" customHeight="1">
      <c r="A29" s="58"/>
      <c r="B29" s="203"/>
      <c r="C29" s="102"/>
      <c r="D29" s="205"/>
      <c r="E29" s="205"/>
      <c r="F29" s="107"/>
      <c r="G29" s="92">
        <f t="shared" si="1"/>
        <v>0</v>
      </c>
      <c r="H29" s="209"/>
      <c r="I29" s="209"/>
      <c r="J29" s="209"/>
      <c r="K29" s="230"/>
    </row>
    <row r="30" spans="1:25" ht="12.75" customHeight="1">
      <c r="A30" s="75"/>
      <c r="B30" s="248"/>
      <c r="C30" s="169"/>
      <c r="D30" s="250"/>
      <c r="E30" s="250"/>
      <c r="F30" s="117"/>
      <c r="G30" s="121">
        <f t="shared" si="1"/>
        <v>0</v>
      </c>
      <c r="H30" s="255"/>
      <c r="I30" s="255"/>
      <c r="J30" s="255"/>
      <c r="K30" s="262">
        <f>SUM(G22:G29)</f>
        <v>0</v>
      </c>
    </row>
    <row r="31" spans="1:25" ht="12.75" customHeight="1">
      <c r="A31" s="265"/>
      <c r="B31" s="193" t="s">
        <v>48</v>
      </c>
      <c r="C31" s="268" t="s">
        <v>49</v>
      </c>
      <c r="D31" s="265"/>
      <c r="E31" s="272"/>
      <c r="F31" s="274"/>
      <c r="G31" s="274"/>
      <c r="H31" s="276"/>
      <c r="I31" s="276"/>
      <c r="J31" s="276"/>
      <c r="K31" s="280"/>
    </row>
    <row r="32" spans="1:25" ht="12.75" customHeight="1">
      <c r="A32" s="33"/>
      <c r="B32" s="126"/>
      <c r="C32" s="286"/>
      <c r="D32" s="289"/>
      <c r="E32" s="159"/>
      <c r="F32" s="283"/>
      <c r="G32" s="39">
        <f t="shared" ref="G32:G37" si="2">D32*F32</f>
        <v>0</v>
      </c>
      <c r="H32" s="207"/>
      <c r="I32" s="207"/>
      <c r="J32" s="207"/>
      <c r="K32" s="148"/>
    </row>
    <row r="33" spans="1:11" ht="12.75" customHeight="1">
      <c r="A33" s="58"/>
      <c r="B33" s="203"/>
      <c r="C33" s="86"/>
      <c r="D33" s="304"/>
      <c r="E33" s="205"/>
      <c r="F33" s="107"/>
      <c r="G33" s="27">
        <f t="shared" si="2"/>
        <v>0</v>
      </c>
      <c r="H33" s="217"/>
      <c r="I33" s="217"/>
      <c r="J33" s="217"/>
      <c r="K33" s="223"/>
    </row>
    <row r="34" spans="1:11" ht="12.75" customHeight="1">
      <c r="A34" s="58"/>
      <c r="B34" s="203"/>
      <c r="C34" s="86"/>
      <c r="D34" s="304"/>
      <c r="E34" s="205"/>
      <c r="F34" s="107"/>
      <c r="G34" s="27">
        <f t="shared" si="2"/>
        <v>0</v>
      </c>
      <c r="H34" s="217"/>
      <c r="I34" s="217"/>
      <c r="J34" s="217"/>
      <c r="K34" s="223"/>
    </row>
    <row r="35" spans="1:11" ht="12.75" customHeight="1">
      <c r="A35" s="58"/>
      <c r="B35" s="203"/>
      <c r="C35" s="86"/>
      <c r="D35" s="304"/>
      <c r="E35" s="205"/>
      <c r="F35" s="107"/>
      <c r="G35" s="27">
        <f t="shared" si="2"/>
        <v>0</v>
      </c>
      <c r="H35" s="217"/>
      <c r="I35" s="217"/>
      <c r="J35" s="217"/>
      <c r="K35" s="223"/>
    </row>
    <row r="36" spans="1:11" ht="12.75" customHeight="1">
      <c r="A36" s="58"/>
      <c r="B36" s="203"/>
      <c r="C36" s="102"/>
      <c r="D36" s="304"/>
      <c r="E36" s="205"/>
      <c r="F36" s="107"/>
      <c r="G36" s="27">
        <f t="shared" si="2"/>
        <v>0</v>
      </c>
      <c r="H36" s="217"/>
      <c r="I36" s="217"/>
      <c r="J36" s="217"/>
      <c r="K36" s="223"/>
    </row>
    <row r="37" spans="1:11" ht="12.75" customHeight="1">
      <c r="A37" s="75"/>
      <c r="B37" s="248"/>
      <c r="C37" s="114"/>
      <c r="D37" s="321"/>
      <c r="E37" s="250"/>
      <c r="F37" s="117"/>
      <c r="G37" s="84">
        <f t="shared" si="2"/>
        <v>0</v>
      </c>
      <c r="H37" s="222"/>
      <c r="I37" s="222"/>
      <c r="J37" s="222"/>
      <c r="K37" s="322">
        <f>SUM(G32:G36)</f>
        <v>0</v>
      </c>
    </row>
    <row r="38" spans="1:11" ht="12.75" customHeight="1">
      <c r="A38" s="323"/>
      <c r="B38" s="5"/>
      <c r="C38" s="5"/>
      <c r="D38" s="5"/>
      <c r="E38" s="5" t="s">
        <v>52</v>
      </c>
      <c r="F38" s="225"/>
      <c r="G38" s="5"/>
      <c r="H38" s="5"/>
      <c r="I38" s="5"/>
      <c r="J38" s="5"/>
      <c r="K38" s="238">
        <f>SUM(K16:K37)</f>
        <v>0</v>
      </c>
    </row>
    <row r="39" spans="1:11" ht="12.75" customHeight="1">
      <c r="A39" s="323"/>
      <c r="B39" s="5"/>
      <c r="C39" s="1026" t="s">
        <v>53</v>
      </c>
      <c r="D39" s="1016"/>
      <c r="E39" s="1016"/>
      <c r="F39" s="1016"/>
      <c r="G39" s="1016"/>
      <c r="H39" s="5"/>
      <c r="I39" s="5"/>
      <c r="J39" s="5"/>
      <c r="K39" s="241">
        <v>0</v>
      </c>
    </row>
    <row r="40" spans="1:11" ht="12.75" customHeight="1">
      <c r="A40" s="323"/>
      <c r="B40" s="5"/>
      <c r="C40" s="5"/>
      <c r="D40" s="5"/>
      <c r="E40" s="5" t="s">
        <v>54</v>
      </c>
      <c r="F40" s="225"/>
      <c r="G40" s="5"/>
      <c r="H40" s="5"/>
      <c r="I40" s="5"/>
      <c r="J40" s="5"/>
      <c r="K40" s="324">
        <f>SUM(K38:K39)</f>
        <v>0</v>
      </c>
    </row>
    <row r="41" spans="1:11" ht="12.75" customHeight="1">
      <c r="A41" s="323"/>
      <c r="B41" s="5"/>
      <c r="C41" s="5"/>
      <c r="D41" s="5"/>
      <c r="E41" s="5"/>
      <c r="F41" s="5"/>
      <c r="G41" s="5"/>
      <c r="H41" s="5"/>
      <c r="I41" s="5"/>
      <c r="J41" s="5"/>
      <c r="K41" s="325"/>
    </row>
    <row r="42" spans="1:11" ht="12.75" customHeight="1">
      <c r="A42" s="1027" t="s">
        <v>55</v>
      </c>
      <c r="B42" s="1016"/>
      <c r="C42" s="1016"/>
      <c r="D42" s="1016"/>
      <c r="E42" s="1016"/>
      <c r="F42" s="1016"/>
      <c r="G42" s="1016"/>
      <c r="H42" s="1016"/>
      <c r="I42" s="1016"/>
      <c r="J42" s="1016"/>
      <c r="K42" s="1028"/>
    </row>
    <row r="43" spans="1:11" ht="12.75" customHeight="1">
      <c r="A43" s="323"/>
      <c r="B43" s="5"/>
      <c r="C43" s="5"/>
      <c r="D43" s="5"/>
      <c r="E43" s="5"/>
      <c r="F43" s="5"/>
      <c r="G43" s="5"/>
      <c r="H43" s="5"/>
      <c r="I43" s="5"/>
      <c r="J43" s="5"/>
      <c r="K43" s="325"/>
    </row>
    <row r="44" spans="1:11" ht="12.75" customHeight="1">
      <c r="A44" s="80"/>
      <c r="B44" s="83"/>
      <c r="C44" s="327" t="s">
        <v>56</v>
      </c>
      <c r="D44" s="233"/>
      <c r="E44" s="233"/>
      <c r="F44" s="235"/>
      <c r="G44" s="235"/>
      <c r="H44" s="236"/>
      <c r="I44" s="236"/>
      <c r="J44" s="236"/>
      <c r="K44" s="100"/>
    </row>
    <row r="45" spans="1:11" ht="12.75" customHeight="1">
      <c r="A45" s="58" t="s">
        <v>41</v>
      </c>
      <c r="B45" s="203"/>
      <c r="C45" s="18" t="s">
        <v>41</v>
      </c>
      <c r="D45" s="18">
        <v>0</v>
      </c>
      <c r="E45" s="18" t="s">
        <v>41</v>
      </c>
      <c r="F45" s="158">
        <v>0</v>
      </c>
      <c r="G45" s="158">
        <f t="shared" ref="G45:G47" si="3">D45*F45</f>
        <v>0</v>
      </c>
      <c r="H45" s="243"/>
      <c r="I45" s="243"/>
      <c r="J45" s="243"/>
      <c r="K45" s="223"/>
    </row>
    <row r="46" spans="1:11" ht="12.75" customHeight="1">
      <c r="A46" s="245" t="s">
        <v>41</v>
      </c>
      <c r="B46" s="246"/>
      <c r="C46" s="247" t="s">
        <v>41</v>
      </c>
      <c r="D46" s="247">
        <v>0</v>
      </c>
      <c r="E46" s="249" t="s">
        <v>41</v>
      </c>
      <c r="F46" s="249">
        <v>0</v>
      </c>
      <c r="G46" s="249">
        <f t="shared" si="3"/>
        <v>0</v>
      </c>
      <c r="H46" s="251"/>
      <c r="I46" s="251"/>
      <c r="J46" s="251"/>
      <c r="K46" s="253">
        <f t="shared" ref="K46:K47" si="4">G45+G46</f>
        <v>0</v>
      </c>
    </row>
    <row r="47" spans="1:11" ht="12.75" customHeight="1">
      <c r="A47" s="11"/>
      <c r="B47" s="344"/>
      <c r="C47" s="14" t="s">
        <v>60</v>
      </c>
      <c r="D47" s="30">
        <v>0</v>
      </c>
      <c r="E47" s="29" t="s">
        <v>41</v>
      </c>
      <c r="F47" s="29">
        <v>0</v>
      </c>
      <c r="G47" s="29">
        <f t="shared" si="3"/>
        <v>0</v>
      </c>
      <c r="H47" s="350"/>
      <c r="I47" s="350"/>
      <c r="J47" s="350"/>
      <c r="K47" s="354">
        <f t="shared" si="4"/>
        <v>0</v>
      </c>
    </row>
    <row r="48" spans="1:11" ht="12.75" customHeight="1">
      <c r="A48" s="112">
        <v>1</v>
      </c>
      <c r="B48" s="275">
        <v>14111500</v>
      </c>
      <c r="C48" s="102" t="s">
        <v>117</v>
      </c>
      <c r="D48" s="23">
        <v>30</v>
      </c>
      <c r="E48" s="203" t="s">
        <v>70</v>
      </c>
      <c r="F48" s="361">
        <v>13495</v>
      </c>
      <c r="G48" s="366">
        <f t="shared" ref="G48:G85" si="5">(D48*F48)</f>
        <v>404850</v>
      </c>
      <c r="H48" s="368" t="s">
        <v>120</v>
      </c>
      <c r="I48" s="368" t="s">
        <v>65</v>
      </c>
      <c r="J48" s="236"/>
      <c r="K48" s="372"/>
    </row>
    <row r="49" spans="1:26" ht="12.75" customHeight="1">
      <c r="A49" s="58">
        <v>2</v>
      </c>
      <c r="B49" s="295">
        <v>14111500</v>
      </c>
      <c r="C49" s="102" t="s">
        <v>122</v>
      </c>
      <c r="D49" s="36">
        <v>10</v>
      </c>
      <c r="E49" s="23" t="s">
        <v>70</v>
      </c>
      <c r="F49" s="375">
        <v>17850</v>
      </c>
      <c r="G49" s="378">
        <f t="shared" si="5"/>
        <v>178500</v>
      </c>
      <c r="H49" s="310" t="s">
        <v>120</v>
      </c>
      <c r="I49" s="310" t="s">
        <v>65</v>
      </c>
      <c r="J49" s="259"/>
      <c r="K49" s="230"/>
    </row>
    <row r="50" spans="1:26" ht="12.75" customHeight="1">
      <c r="A50" s="58">
        <v>3</v>
      </c>
      <c r="B50" s="295">
        <v>14111500</v>
      </c>
      <c r="C50" s="387" t="s">
        <v>126</v>
      </c>
      <c r="D50" s="36">
        <v>1</v>
      </c>
      <c r="E50" s="126" t="s">
        <v>70</v>
      </c>
      <c r="F50" s="375">
        <v>230000</v>
      </c>
      <c r="G50" s="378">
        <f t="shared" si="5"/>
        <v>230000</v>
      </c>
      <c r="H50" s="310" t="s">
        <v>120</v>
      </c>
      <c r="I50" s="310" t="s">
        <v>65</v>
      </c>
      <c r="J50" s="259"/>
      <c r="K50" s="230"/>
    </row>
    <row r="51" spans="1:26" ht="12.75" customHeight="1">
      <c r="A51" s="58">
        <v>4</v>
      </c>
      <c r="B51" s="295">
        <v>14111500</v>
      </c>
      <c r="C51" s="37" t="s">
        <v>130</v>
      </c>
      <c r="D51" s="36">
        <v>30</v>
      </c>
      <c r="E51" s="126" t="s">
        <v>70</v>
      </c>
      <c r="F51" s="375">
        <v>16950</v>
      </c>
      <c r="G51" s="378">
        <f t="shared" si="5"/>
        <v>508500</v>
      </c>
      <c r="H51" s="310" t="s">
        <v>120</v>
      </c>
      <c r="I51" s="310" t="s">
        <v>65</v>
      </c>
      <c r="J51" s="259"/>
      <c r="K51" s="230"/>
    </row>
    <row r="52" spans="1:26" ht="12.75" customHeight="1">
      <c r="A52" s="58">
        <v>5</v>
      </c>
      <c r="B52" s="295">
        <v>14111500</v>
      </c>
      <c r="C52" s="18" t="s">
        <v>133</v>
      </c>
      <c r="D52" s="36">
        <v>30</v>
      </c>
      <c r="E52" s="23" t="s">
        <v>70</v>
      </c>
      <c r="F52" s="375">
        <v>16950</v>
      </c>
      <c r="G52" s="378">
        <f t="shared" si="5"/>
        <v>508500</v>
      </c>
      <c r="H52" s="310" t="s">
        <v>120</v>
      </c>
      <c r="I52" s="310" t="s">
        <v>65</v>
      </c>
      <c r="J52" s="259"/>
      <c r="K52" s="230"/>
    </row>
    <row r="53" spans="1:26" ht="12.75" customHeight="1">
      <c r="A53" s="58">
        <v>6</v>
      </c>
      <c r="B53" s="295">
        <v>14111500</v>
      </c>
      <c r="C53" s="18" t="s">
        <v>137</v>
      </c>
      <c r="D53" s="36">
        <v>30</v>
      </c>
      <c r="E53" s="23" t="s">
        <v>70</v>
      </c>
      <c r="F53" s="375">
        <v>16950</v>
      </c>
      <c r="G53" s="378">
        <f t="shared" si="5"/>
        <v>508500</v>
      </c>
      <c r="H53" s="310" t="s">
        <v>120</v>
      </c>
      <c r="I53" s="310" t="s">
        <v>65</v>
      </c>
      <c r="J53" s="259"/>
      <c r="K53" s="230"/>
    </row>
    <row r="54" spans="1:26" ht="12.75" customHeight="1">
      <c r="A54" s="403">
        <v>7</v>
      </c>
      <c r="B54" s="295">
        <v>14111500</v>
      </c>
      <c r="C54" s="18" t="s">
        <v>139</v>
      </c>
      <c r="D54" s="36">
        <v>15</v>
      </c>
      <c r="E54" s="23" t="s">
        <v>70</v>
      </c>
      <c r="F54" s="405">
        <v>16950</v>
      </c>
      <c r="G54" s="408">
        <f t="shared" si="5"/>
        <v>254250</v>
      </c>
      <c r="H54" s="410" t="s">
        <v>120</v>
      </c>
      <c r="I54" s="410" t="s">
        <v>65</v>
      </c>
      <c r="J54" s="411"/>
      <c r="K54" s="412"/>
      <c r="L54" s="414"/>
      <c r="M54" s="414"/>
      <c r="N54" s="414"/>
      <c r="O54" s="414"/>
      <c r="P54" s="414"/>
      <c r="Q54" s="414"/>
      <c r="R54" s="414"/>
      <c r="S54" s="414"/>
      <c r="T54" s="414"/>
      <c r="U54" s="414"/>
      <c r="V54" s="414"/>
      <c r="W54" s="414"/>
      <c r="X54" s="414"/>
      <c r="Y54" s="414"/>
      <c r="Z54" s="414"/>
    </row>
    <row r="55" spans="1:26" ht="12.75" customHeight="1">
      <c r="A55" s="58">
        <v>8</v>
      </c>
      <c r="B55" s="295">
        <v>14111500</v>
      </c>
      <c r="C55" s="18" t="s">
        <v>147</v>
      </c>
      <c r="D55" s="36">
        <v>34</v>
      </c>
      <c r="E55" s="23" t="s">
        <v>70</v>
      </c>
      <c r="F55" s="375">
        <v>6500</v>
      </c>
      <c r="G55" s="378">
        <f t="shared" si="5"/>
        <v>221000</v>
      </c>
      <c r="H55" s="310" t="s">
        <v>120</v>
      </c>
      <c r="I55" s="310" t="s">
        <v>65</v>
      </c>
      <c r="J55" s="259"/>
      <c r="K55" s="230"/>
    </row>
    <row r="56" spans="1:26" ht="12.75" customHeight="1">
      <c r="A56" s="403">
        <v>9</v>
      </c>
      <c r="B56" s="295">
        <v>14111500</v>
      </c>
      <c r="C56" s="18" t="s">
        <v>159</v>
      </c>
      <c r="D56" s="36">
        <v>18</v>
      </c>
      <c r="E56" s="23" t="s">
        <v>70</v>
      </c>
      <c r="F56" s="405">
        <v>13900</v>
      </c>
      <c r="G56" s="408">
        <f t="shared" si="5"/>
        <v>250200</v>
      </c>
      <c r="H56" s="410" t="s">
        <v>120</v>
      </c>
      <c r="I56" s="410" t="s">
        <v>65</v>
      </c>
      <c r="J56" s="411"/>
      <c r="K56" s="412"/>
      <c r="L56" s="414"/>
      <c r="M56" s="414"/>
      <c r="N56" s="414"/>
      <c r="O56" s="414"/>
      <c r="P56" s="414"/>
      <c r="Q56" s="414"/>
      <c r="R56" s="414"/>
      <c r="S56" s="414"/>
      <c r="T56" s="414"/>
      <c r="U56" s="414"/>
      <c r="V56" s="414"/>
      <c r="W56" s="414"/>
      <c r="X56" s="414"/>
      <c r="Y56" s="414"/>
      <c r="Z56" s="414"/>
    </row>
    <row r="57" spans="1:26" ht="12.75" customHeight="1">
      <c r="A57" s="403">
        <v>10</v>
      </c>
      <c r="B57" s="295">
        <v>14111500</v>
      </c>
      <c r="C57" s="18" t="s">
        <v>176</v>
      </c>
      <c r="D57" s="36">
        <v>10</v>
      </c>
      <c r="E57" s="23" t="s">
        <v>70</v>
      </c>
      <c r="F57" s="405">
        <v>3800</v>
      </c>
      <c r="G57" s="408">
        <f t="shared" si="5"/>
        <v>38000</v>
      </c>
      <c r="H57" s="410" t="s">
        <v>120</v>
      </c>
      <c r="I57" s="410" t="s">
        <v>65</v>
      </c>
      <c r="J57" s="411"/>
      <c r="K57" s="412"/>
      <c r="L57" s="414"/>
      <c r="M57" s="414"/>
      <c r="N57" s="414"/>
      <c r="O57" s="414"/>
      <c r="P57" s="414"/>
      <c r="Q57" s="414"/>
      <c r="R57" s="414"/>
      <c r="S57" s="414"/>
      <c r="T57" s="414"/>
      <c r="U57" s="414"/>
      <c r="V57" s="414"/>
      <c r="W57" s="414"/>
      <c r="X57" s="414"/>
      <c r="Y57" s="414"/>
      <c r="Z57" s="414"/>
    </row>
    <row r="58" spans="1:26" ht="12.75" customHeight="1">
      <c r="A58" s="447">
        <v>11</v>
      </c>
      <c r="B58" s="295">
        <v>14111500</v>
      </c>
      <c r="C58" s="18" t="s">
        <v>197</v>
      </c>
      <c r="D58" s="36">
        <v>3</v>
      </c>
      <c r="E58" s="23" t="s">
        <v>69</v>
      </c>
      <c r="F58" s="451">
        <v>6300</v>
      </c>
      <c r="G58" s="408">
        <f t="shared" si="5"/>
        <v>18900</v>
      </c>
      <c r="H58" s="410" t="s">
        <v>120</v>
      </c>
      <c r="I58" s="410" t="s">
        <v>65</v>
      </c>
      <c r="J58" s="411"/>
      <c r="K58" s="457"/>
      <c r="L58" s="414"/>
      <c r="M58" s="414"/>
      <c r="N58" s="414"/>
      <c r="O58" s="414"/>
      <c r="P58" s="414"/>
      <c r="Q58" s="414"/>
      <c r="R58" s="414"/>
      <c r="S58" s="414"/>
      <c r="T58" s="414"/>
      <c r="U58" s="414"/>
      <c r="V58" s="414"/>
      <c r="W58" s="414"/>
      <c r="X58" s="414"/>
      <c r="Y58" s="414"/>
      <c r="Z58" s="414"/>
    </row>
    <row r="59" spans="1:26" ht="12.75" customHeight="1">
      <c r="A59" s="403">
        <v>12</v>
      </c>
      <c r="B59" s="295">
        <v>14111500</v>
      </c>
      <c r="C59" s="18" t="s">
        <v>202</v>
      </c>
      <c r="D59" s="36">
        <v>3</v>
      </c>
      <c r="E59" s="23" t="s">
        <v>69</v>
      </c>
      <c r="F59" s="405">
        <v>6300</v>
      </c>
      <c r="G59" s="408">
        <f t="shared" si="5"/>
        <v>18900</v>
      </c>
      <c r="H59" s="410" t="s">
        <v>120</v>
      </c>
      <c r="I59" s="410" t="s">
        <v>65</v>
      </c>
      <c r="J59" s="411"/>
      <c r="K59" s="412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414"/>
      <c r="Z59" s="414"/>
    </row>
    <row r="60" spans="1:26" ht="12.75" customHeight="1">
      <c r="A60" s="58">
        <v>13</v>
      </c>
      <c r="B60" s="295">
        <v>14111500</v>
      </c>
      <c r="C60" s="18" t="s">
        <v>211</v>
      </c>
      <c r="D60" s="36">
        <v>3</v>
      </c>
      <c r="E60" s="23" t="s">
        <v>69</v>
      </c>
      <c r="F60" s="375">
        <v>6300</v>
      </c>
      <c r="G60" s="378">
        <f t="shared" si="5"/>
        <v>18900</v>
      </c>
      <c r="H60" s="310" t="s">
        <v>120</v>
      </c>
      <c r="I60" s="310" t="s">
        <v>65</v>
      </c>
      <c r="J60" s="259"/>
      <c r="K60" s="230"/>
    </row>
    <row r="61" spans="1:26" ht="12.75" customHeight="1">
      <c r="A61" s="58">
        <v>14</v>
      </c>
      <c r="B61" s="295">
        <v>14111500</v>
      </c>
      <c r="C61" s="18" t="s">
        <v>215</v>
      </c>
      <c r="D61" s="36">
        <v>30</v>
      </c>
      <c r="E61" s="23" t="s">
        <v>70</v>
      </c>
      <c r="F61" s="375">
        <v>7450</v>
      </c>
      <c r="G61" s="378">
        <f t="shared" si="5"/>
        <v>223500</v>
      </c>
      <c r="H61" s="310" t="s">
        <v>120</v>
      </c>
      <c r="I61" s="310" t="s">
        <v>65</v>
      </c>
      <c r="J61" s="259"/>
      <c r="K61" s="230"/>
    </row>
    <row r="62" spans="1:26" ht="12.75" customHeight="1">
      <c r="A62" s="58">
        <v>15</v>
      </c>
      <c r="B62" s="295">
        <v>14111500</v>
      </c>
      <c r="C62" s="18" t="s">
        <v>218</v>
      </c>
      <c r="D62" s="36">
        <v>30</v>
      </c>
      <c r="E62" s="23" t="s">
        <v>70</v>
      </c>
      <c r="F62" s="375">
        <v>7450</v>
      </c>
      <c r="G62" s="378">
        <f t="shared" si="5"/>
        <v>223500</v>
      </c>
      <c r="H62" s="310" t="s">
        <v>120</v>
      </c>
      <c r="I62" s="310" t="s">
        <v>65</v>
      </c>
      <c r="J62" s="259"/>
      <c r="K62" s="230"/>
    </row>
    <row r="63" spans="1:26" ht="12.75" customHeight="1">
      <c r="A63" s="58">
        <v>16</v>
      </c>
      <c r="B63" s="295">
        <v>14111500</v>
      </c>
      <c r="C63" s="18" t="s">
        <v>221</v>
      </c>
      <c r="D63" s="36">
        <v>30</v>
      </c>
      <c r="E63" s="23" t="s">
        <v>70</v>
      </c>
      <c r="F63" s="375">
        <v>7450</v>
      </c>
      <c r="G63" s="378">
        <f t="shared" si="5"/>
        <v>223500</v>
      </c>
      <c r="H63" s="310" t="s">
        <v>120</v>
      </c>
      <c r="I63" s="310" t="s">
        <v>65</v>
      </c>
      <c r="J63" s="259"/>
      <c r="K63" s="230"/>
    </row>
    <row r="64" spans="1:26" ht="12.75" customHeight="1">
      <c r="A64" s="403">
        <v>17</v>
      </c>
      <c r="B64" s="312">
        <v>14111500</v>
      </c>
      <c r="C64" s="18" t="s">
        <v>224</v>
      </c>
      <c r="D64" s="36">
        <v>30</v>
      </c>
      <c r="E64" s="23" t="s">
        <v>70</v>
      </c>
      <c r="F64" s="405">
        <v>7450</v>
      </c>
      <c r="G64" s="408">
        <f t="shared" si="5"/>
        <v>223500</v>
      </c>
      <c r="H64" s="410" t="s">
        <v>120</v>
      </c>
      <c r="I64" s="410" t="s">
        <v>65</v>
      </c>
      <c r="J64" s="411"/>
      <c r="K64" s="412"/>
      <c r="L64" s="414"/>
      <c r="M64" s="414"/>
      <c r="N64" s="414"/>
      <c r="O64" s="414"/>
      <c r="P64" s="414"/>
      <c r="Q64" s="414"/>
      <c r="R64" s="414"/>
      <c r="S64" s="414"/>
      <c r="T64" s="414"/>
      <c r="U64" s="414"/>
      <c r="V64" s="414"/>
      <c r="W64" s="414"/>
      <c r="X64" s="414"/>
      <c r="Y64" s="414"/>
      <c r="Z64" s="414"/>
    </row>
    <row r="65" spans="1:26" ht="12.75" customHeight="1">
      <c r="A65" s="512">
        <v>18</v>
      </c>
      <c r="B65" s="312">
        <v>14111500</v>
      </c>
      <c r="C65" s="18" t="s">
        <v>232</v>
      </c>
      <c r="D65" s="36">
        <v>15</v>
      </c>
      <c r="E65" s="23" t="s">
        <v>40</v>
      </c>
      <c r="F65" s="513">
        <v>7450</v>
      </c>
      <c r="G65" s="514">
        <f t="shared" si="5"/>
        <v>111750</v>
      </c>
      <c r="H65" s="515" t="s">
        <v>120</v>
      </c>
      <c r="I65" s="515" t="s">
        <v>65</v>
      </c>
      <c r="J65" s="516"/>
      <c r="K65" s="517"/>
      <c r="L65" s="518"/>
      <c r="M65" s="518"/>
      <c r="N65" s="518"/>
      <c r="O65" s="518"/>
      <c r="P65" s="518"/>
      <c r="Q65" s="518"/>
      <c r="R65" s="518"/>
      <c r="S65" s="518"/>
      <c r="T65" s="518"/>
      <c r="U65" s="518"/>
      <c r="V65" s="518"/>
      <c r="W65" s="518"/>
      <c r="X65" s="518"/>
      <c r="Y65" s="518"/>
      <c r="Z65" s="518"/>
    </row>
    <row r="66" spans="1:26" ht="12.75" customHeight="1">
      <c r="A66" s="58">
        <v>19</v>
      </c>
      <c r="B66" s="312">
        <v>14111500</v>
      </c>
      <c r="C66" s="18" t="s">
        <v>241</v>
      </c>
      <c r="D66" s="36">
        <v>2</v>
      </c>
      <c r="E66" s="23" t="s">
        <v>243</v>
      </c>
      <c r="F66" s="375">
        <v>5400</v>
      </c>
      <c r="G66" s="378">
        <f t="shared" si="5"/>
        <v>10800</v>
      </c>
      <c r="H66" s="310" t="s">
        <v>120</v>
      </c>
      <c r="I66" s="310" t="s">
        <v>65</v>
      </c>
      <c r="J66" s="259"/>
      <c r="K66" s="230"/>
    </row>
    <row r="67" spans="1:26" ht="12.75" customHeight="1">
      <c r="A67" s="58">
        <v>20</v>
      </c>
      <c r="B67" s="312">
        <v>14111500</v>
      </c>
      <c r="C67" s="18" t="s">
        <v>246</v>
      </c>
      <c r="D67" s="36">
        <v>15</v>
      </c>
      <c r="E67" s="23" t="s">
        <v>63</v>
      </c>
      <c r="F67" s="375">
        <v>1750</v>
      </c>
      <c r="G67" s="378">
        <f t="shared" si="5"/>
        <v>26250</v>
      </c>
      <c r="H67" s="310" t="s">
        <v>120</v>
      </c>
      <c r="I67" s="310" t="s">
        <v>65</v>
      </c>
      <c r="J67" s="259"/>
      <c r="K67" s="230"/>
    </row>
    <row r="68" spans="1:26" ht="12.75" customHeight="1">
      <c r="A68" s="58">
        <v>21</v>
      </c>
      <c r="B68" s="312">
        <v>14111500</v>
      </c>
      <c r="C68" s="18" t="s">
        <v>251</v>
      </c>
      <c r="D68" s="36">
        <v>1</v>
      </c>
      <c r="E68" s="23" t="s">
        <v>63</v>
      </c>
      <c r="F68" s="375">
        <v>19250</v>
      </c>
      <c r="G68" s="378">
        <f t="shared" si="5"/>
        <v>19250</v>
      </c>
      <c r="H68" s="310" t="s">
        <v>120</v>
      </c>
      <c r="I68" s="310" t="s">
        <v>65</v>
      </c>
      <c r="J68" s="259"/>
      <c r="K68" s="230"/>
    </row>
    <row r="69" spans="1:26" ht="12.75" customHeight="1">
      <c r="A69" s="58">
        <v>22</v>
      </c>
      <c r="B69" s="312">
        <v>14111500</v>
      </c>
      <c r="C69" s="18" t="s">
        <v>257</v>
      </c>
      <c r="D69" s="36">
        <v>1</v>
      </c>
      <c r="E69" s="23" t="s">
        <v>70</v>
      </c>
      <c r="F69" s="375">
        <v>5200</v>
      </c>
      <c r="G69" s="378">
        <f t="shared" si="5"/>
        <v>5200</v>
      </c>
      <c r="H69" s="310" t="s">
        <v>120</v>
      </c>
      <c r="I69" s="310" t="s">
        <v>65</v>
      </c>
      <c r="J69" s="259"/>
      <c r="K69" s="230"/>
    </row>
    <row r="70" spans="1:26" ht="12.75" customHeight="1">
      <c r="A70" s="58">
        <v>23</v>
      </c>
      <c r="B70" s="312">
        <v>14111500</v>
      </c>
      <c r="C70" s="18" t="s">
        <v>261</v>
      </c>
      <c r="D70" s="36">
        <v>3</v>
      </c>
      <c r="E70" s="23" t="s">
        <v>70</v>
      </c>
      <c r="F70" s="375">
        <v>4600</v>
      </c>
      <c r="G70" s="378">
        <f t="shared" si="5"/>
        <v>13800</v>
      </c>
      <c r="H70" s="310" t="s">
        <v>120</v>
      </c>
      <c r="I70" s="310" t="s">
        <v>65</v>
      </c>
      <c r="J70" s="259"/>
      <c r="K70" s="230"/>
    </row>
    <row r="71" spans="1:26" ht="12.75" customHeight="1">
      <c r="A71" s="58">
        <v>24</v>
      </c>
      <c r="B71" s="312">
        <v>14111500</v>
      </c>
      <c r="C71" s="18" t="s">
        <v>264</v>
      </c>
      <c r="D71" s="36">
        <v>15</v>
      </c>
      <c r="E71" s="23" t="s">
        <v>70</v>
      </c>
      <c r="F71" s="375">
        <v>6000</v>
      </c>
      <c r="G71" s="378">
        <f t="shared" si="5"/>
        <v>90000</v>
      </c>
      <c r="H71" s="310" t="s">
        <v>120</v>
      </c>
      <c r="I71" s="310" t="s">
        <v>65</v>
      </c>
      <c r="J71" s="259"/>
      <c r="K71" s="230"/>
    </row>
    <row r="72" spans="1:26" ht="12.75" customHeight="1">
      <c r="A72" s="58">
        <v>25</v>
      </c>
      <c r="B72" s="312">
        <v>14111500</v>
      </c>
      <c r="C72" s="18" t="s">
        <v>268</v>
      </c>
      <c r="D72" s="36">
        <v>15</v>
      </c>
      <c r="E72" s="23" t="s">
        <v>63</v>
      </c>
      <c r="F72" s="541">
        <v>1350</v>
      </c>
      <c r="G72" s="378">
        <f t="shared" si="5"/>
        <v>20250</v>
      </c>
      <c r="H72" s="310" t="s">
        <v>120</v>
      </c>
      <c r="I72" s="310" t="s">
        <v>65</v>
      </c>
      <c r="J72" s="259"/>
      <c r="K72" s="230"/>
    </row>
    <row r="73" spans="1:26" ht="12.75" customHeight="1">
      <c r="A73" s="58">
        <v>26</v>
      </c>
      <c r="B73" s="312">
        <v>14111500</v>
      </c>
      <c r="C73" s="18" t="s">
        <v>268</v>
      </c>
      <c r="D73" s="36">
        <v>1</v>
      </c>
      <c r="E73" s="23" t="s">
        <v>63</v>
      </c>
      <c r="F73" s="375">
        <v>7900</v>
      </c>
      <c r="G73" s="378">
        <f t="shared" si="5"/>
        <v>7900</v>
      </c>
      <c r="H73" s="310" t="s">
        <v>120</v>
      </c>
      <c r="I73" s="310" t="s">
        <v>65</v>
      </c>
      <c r="J73" s="259"/>
      <c r="K73" s="230"/>
    </row>
    <row r="74" spans="1:26" ht="12.75" customHeight="1">
      <c r="A74" s="245">
        <v>27</v>
      </c>
      <c r="B74" s="312">
        <v>14111500</v>
      </c>
      <c r="C74" s="18" t="s">
        <v>275</v>
      </c>
      <c r="D74" s="36">
        <v>3</v>
      </c>
      <c r="E74" s="23" t="s">
        <v>70</v>
      </c>
      <c r="F74" s="545">
        <v>4550</v>
      </c>
      <c r="G74" s="548">
        <f t="shared" si="5"/>
        <v>13650</v>
      </c>
      <c r="H74" s="549" t="s">
        <v>120</v>
      </c>
      <c r="I74" s="549" t="s">
        <v>65</v>
      </c>
      <c r="J74" s="251"/>
      <c r="K74" s="253"/>
    </row>
    <row r="75" spans="1:26" ht="12.75" customHeight="1">
      <c r="A75" s="58">
        <v>28</v>
      </c>
      <c r="B75" s="312">
        <v>14111500</v>
      </c>
      <c r="C75" s="552" t="s">
        <v>281</v>
      </c>
      <c r="D75" s="36">
        <v>30</v>
      </c>
      <c r="E75" s="23" t="s">
        <v>40</v>
      </c>
      <c r="F75" s="556">
        <v>1545</v>
      </c>
      <c r="G75" s="548">
        <f t="shared" si="5"/>
        <v>46350</v>
      </c>
      <c r="H75" s="562" t="s">
        <v>120</v>
      </c>
      <c r="I75" s="562" t="s">
        <v>65</v>
      </c>
      <c r="J75" s="158"/>
      <c r="K75" s="230"/>
    </row>
    <row r="76" spans="1:26" ht="12.75" customHeight="1">
      <c r="A76" s="58">
        <v>29</v>
      </c>
      <c r="B76" s="312">
        <v>14111500</v>
      </c>
      <c r="C76" s="552" t="s">
        <v>290</v>
      </c>
      <c r="D76" s="36">
        <v>5</v>
      </c>
      <c r="E76" s="23" t="s">
        <v>69</v>
      </c>
      <c r="F76" s="375">
        <v>16000</v>
      </c>
      <c r="G76" s="378">
        <f t="shared" si="5"/>
        <v>80000</v>
      </c>
      <c r="H76" s="310" t="s">
        <v>120</v>
      </c>
      <c r="I76" s="310" t="s">
        <v>65</v>
      </c>
      <c r="J76" s="158"/>
      <c r="K76" s="230"/>
    </row>
    <row r="77" spans="1:26" ht="12.75" customHeight="1">
      <c r="A77" s="58">
        <v>30</v>
      </c>
      <c r="B77" s="312">
        <v>14111500</v>
      </c>
      <c r="C77" s="552" t="s">
        <v>293</v>
      </c>
      <c r="D77" s="36">
        <v>5</v>
      </c>
      <c r="E77" s="23" t="s">
        <v>69</v>
      </c>
      <c r="F77" s="375">
        <v>16000</v>
      </c>
      <c r="G77" s="378">
        <f t="shared" si="5"/>
        <v>80000</v>
      </c>
      <c r="H77" s="310" t="s">
        <v>120</v>
      </c>
      <c r="I77" s="310" t="s">
        <v>65</v>
      </c>
      <c r="J77" s="158"/>
      <c r="K77" s="230"/>
    </row>
    <row r="78" spans="1:26" ht="12.75" customHeight="1">
      <c r="A78" s="58">
        <v>31</v>
      </c>
      <c r="B78" s="312">
        <v>14111500</v>
      </c>
      <c r="C78" s="552" t="s">
        <v>294</v>
      </c>
      <c r="D78" s="36">
        <v>5</v>
      </c>
      <c r="E78" s="23" t="s">
        <v>69</v>
      </c>
      <c r="F78" s="375">
        <v>16000</v>
      </c>
      <c r="G78" s="378">
        <f t="shared" si="5"/>
        <v>80000</v>
      </c>
      <c r="H78" s="310" t="s">
        <v>120</v>
      </c>
      <c r="I78" s="310" t="s">
        <v>65</v>
      </c>
      <c r="J78" s="158"/>
      <c r="K78" s="230"/>
    </row>
    <row r="79" spans="1:26" ht="12.75" customHeight="1">
      <c r="A79" s="58">
        <v>33</v>
      </c>
      <c r="B79" s="312">
        <v>14111500</v>
      </c>
      <c r="C79" s="18" t="s">
        <v>295</v>
      </c>
      <c r="D79" s="36">
        <v>5</v>
      </c>
      <c r="E79" s="23" t="s">
        <v>70</v>
      </c>
      <c r="F79" s="375">
        <v>2850</v>
      </c>
      <c r="G79" s="378">
        <f t="shared" si="5"/>
        <v>14250</v>
      </c>
      <c r="H79" s="310" t="s">
        <v>120</v>
      </c>
      <c r="I79" s="310" t="s">
        <v>65</v>
      </c>
      <c r="J79" s="158"/>
      <c r="K79" s="230"/>
    </row>
    <row r="80" spans="1:26" ht="12.75" customHeight="1">
      <c r="A80" s="58">
        <v>34</v>
      </c>
      <c r="B80" s="312">
        <v>14111500</v>
      </c>
      <c r="C80" s="18" t="s">
        <v>296</v>
      </c>
      <c r="D80" s="36">
        <v>1</v>
      </c>
      <c r="E80" s="23" t="s">
        <v>40</v>
      </c>
      <c r="F80" s="375">
        <v>34500</v>
      </c>
      <c r="G80" s="378">
        <f t="shared" si="5"/>
        <v>34500</v>
      </c>
      <c r="H80" s="549" t="s">
        <v>120</v>
      </c>
      <c r="I80" s="549" t="s">
        <v>65</v>
      </c>
      <c r="J80" s="158"/>
      <c r="K80" s="230"/>
    </row>
    <row r="81" spans="1:11" ht="12.75" customHeight="1">
      <c r="A81" s="58">
        <v>35</v>
      </c>
      <c r="B81" s="312">
        <v>14111500</v>
      </c>
      <c r="C81" s="18" t="s">
        <v>298</v>
      </c>
      <c r="D81" s="36">
        <v>1</v>
      </c>
      <c r="E81" s="23" t="s">
        <v>63</v>
      </c>
      <c r="F81" s="375">
        <v>34500</v>
      </c>
      <c r="G81" s="378">
        <f t="shared" si="5"/>
        <v>34500</v>
      </c>
      <c r="H81" s="562" t="s">
        <v>120</v>
      </c>
      <c r="I81" s="562" t="s">
        <v>65</v>
      </c>
      <c r="J81" s="158"/>
      <c r="K81" s="230"/>
    </row>
    <row r="82" spans="1:11" ht="12.75" customHeight="1">
      <c r="A82" s="58">
        <v>36</v>
      </c>
      <c r="B82" s="312">
        <v>14111500</v>
      </c>
      <c r="C82" s="18" t="s">
        <v>299</v>
      </c>
      <c r="D82" s="36">
        <v>1</v>
      </c>
      <c r="E82" s="23" t="s">
        <v>63</v>
      </c>
      <c r="F82" s="541">
        <v>1350</v>
      </c>
      <c r="G82" s="378">
        <f t="shared" si="5"/>
        <v>1350</v>
      </c>
      <c r="H82" s="562" t="s">
        <v>120</v>
      </c>
      <c r="I82" s="562" t="s">
        <v>65</v>
      </c>
      <c r="J82" s="158"/>
      <c r="K82" s="230"/>
    </row>
    <row r="83" spans="1:11" ht="12.75" customHeight="1">
      <c r="A83" s="58">
        <v>37</v>
      </c>
      <c r="B83" s="312">
        <v>14111500</v>
      </c>
      <c r="C83" s="18" t="s">
        <v>300</v>
      </c>
      <c r="D83" s="36">
        <v>5</v>
      </c>
      <c r="E83" s="23" t="s">
        <v>70</v>
      </c>
      <c r="F83" s="375">
        <v>10000</v>
      </c>
      <c r="G83" s="378">
        <f t="shared" si="5"/>
        <v>50000</v>
      </c>
      <c r="H83" s="562" t="s">
        <v>120</v>
      </c>
      <c r="I83" s="562" t="s">
        <v>65</v>
      </c>
      <c r="J83" s="158"/>
      <c r="K83" s="230"/>
    </row>
    <row r="84" spans="1:11" ht="12.75" customHeight="1">
      <c r="A84" s="58">
        <v>38</v>
      </c>
      <c r="B84" s="312">
        <v>14111500</v>
      </c>
      <c r="C84" s="18" t="s">
        <v>301</v>
      </c>
      <c r="D84" s="36">
        <v>15</v>
      </c>
      <c r="E84" s="23" t="s">
        <v>70</v>
      </c>
      <c r="F84" s="545">
        <v>3000</v>
      </c>
      <c r="G84" s="548">
        <f t="shared" si="5"/>
        <v>45000</v>
      </c>
      <c r="H84" s="562" t="s">
        <v>120</v>
      </c>
      <c r="I84" s="562" t="s">
        <v>65</v>
      </c>
      <c r="J84" s="158"/>
      <c r="K84" s="230"/>
    </row>
    <row r="85" spans="1:11" ht="12.75" customHeight="1">
      <c r="A85" s="58">
        <v>39</v>
      </c>
      <c r="B85" s="312">
        <v>14111500</v>
      </c>
      <c r="C85" s="18" t="s">
        <v>302</v>
      </c>
      <c r="D85" s="36">
        <v>1</v>
      </c>
      <c r="E85" s="23" t="s">
        <v>70</v>
      </c>
      <c r="F85" s="556">
        <v>10000</v>
      </c>
      <c r="G85" s="548">
        <f t="shared" si="5"/>
        <v>10000</v>
      </c>
      <c r="H85" s="562" t="s">
        <v>120</v>
      </c>
      <c r="I85" s="562" t="s">
        <v>65</v>
      </c>
      <c r="J85" s="158"/>
      <c r="K85" s="230"/>
    </row>
    <row r="86" spans="1:11" ht="12.75" customHeight="1">
      <c r="A86" s="58">
        <v>40</v>
      </c>
      <c r="B86" s="312">
        <v>14111500</v>
      </c>
      <c r="C86" s="18" t="s">
        <v>303</v>
      </c>
      <c r="D86" s="36">
        <v>12</v>
      </c>
      <c r="E86" s="23" t="s">
        <v>304</v>
      </c>
      <c r="F86" s="27">
        <v>28000</v>
      </c>
      <c r="G86" s="158">
        <v>336000</v>
      </c>
      <c r="H86" s="562" t="s">
        <v>120</v>
      </c>
      <c r="I86" s="562" t="s">
        <v>65</v>
      </c>
      <c r="J86" s="158"/>
      <c r="K86" s="230"/>
    </row>
    <row r="87" spans="1:11" ht="12.75" customHeight="1">
      <c r="A87" s="58">
        <v>41</v>
      </c>
      <c r="B87" s="312">
        <v>14111500</v>
      </c>
      <c r="C87" s="18" t="s">
        <v>305</v>
      </c>
      <c r="D87" s="36">
        <v>12</v>
      </c>
      <c r="E87" s="23" t="s">
        <v>70</v>
      </c>
      <c r="F87" s="27">
        <v>2000</v>
      </c>
      <c r="G87" s="158">
        <v>24000</v>
      </c>
      <c r="H87" s="562" t="s">
        <v>120</v>
      </c>
      <c r="I87" s="562" t="s">
        <v>65</v>
      </c>
      <c r="J87" s="158"/>
      <c r="K87" s="230"/>
    </row>
    <row r="88" spans="1:11" ht="12.75" customHeight="1">
      <c r="A88" s="23">
        <v>42</v>
      </c>
      <c r="B88" s="312">
        <v>14111500</v>
      </c>
      <c r="C88" s="18" t="s">
        <v>307</v>
      </c>
      <c r="D88" s="36">
        <v>36</v>
      </c>
      <c r="E88" s="23" t="s">
        <v>70</v>
      </c>
      <c r="F88" s="27">
        <v>7950</v>
      </c>
      <c r="G88" s="158">
        <v>286200</v>
      </c>
      <c r="H88" s="562" t="s">
        <v>120</v>
      </c>
      <c r="I88" s="562" t="s">
        <v>65</v>
      </c>
      <c r="J88" s="158"/>
      <c r="K88" s="581"/>
    </row>
    <row r="89" spans="1:11" ht="12.75" customHeight="1">
      <c r="A89" s="23">
        <v>43</v>
      </c>
      <c r="B89" s="312">
        <v>14111500</v>
      </c>
      <c r="C89" s="18" t="s">
        <v>310</v>
      </c>
      <c r="D89" s="36">
        <v>40</v>
      </c>
      <c r="E89" s="23" t="s">
        <v>311</v>
      </c>
      <c r="F89" s="27">
        <v>1550</v>
      </c>
      <c r="G89" s="158">
        <v>62000</v>
      </c>
      <c r="H89" s="562" t="s">
        <v>120</v>
      </c>
      <c r="I89" s="562" t="s">
        <v>65</v>
      </c>
      <c r="J89" s="158"/>
      <c r="K89" s="581"/>
    </row>
    <row r="90" spans="1:11" ht="12.75" customHeight="1">
      <c r="A90" s="23">
        <v>44</v>
      </c>
      <c r="B90" s="312">
        <v>14111500</v>
      </c>
      <c r="C90" s="18" t="s">
        <v>313</v>
      </c>
      <c r="D90" s="36">
        <v>14</v>
      </c>
      <c r="E90" s="23" t="s">
        <v>70</v>
      </c>
      <c r="F90" s="27">
        <v>3645</v>
      </c>
      <c r="G90" s="158">
        <v>51030</v>
      </c>
      <c r="H90" s="562" t="s">
        <v>120</v>
      </c>
      <c r="I90" s="562" t="s">
        <v>65</v>
      </c>
      <c r="J90" s="158"/>
      <c r="K90" s="581"/>
    </row>
    <row r="91" spans="1:11" ht="12.75" customHeight="1">
      <c r="A91" s="23">
        <v>45</v>
      </c>
      <c r="B91" s="312">
        <v>14111500</v>
      </c>
      <c r="C91" s="18" t="s">
        <v>315</v>
      </c>
      <c r="D91" s="36">
        <v>14</v>
      </c>
      <c r="E91" s="23" t="s">
        <v>70</v>
      </c>
      <c r="F91" s="586">
        <v>1132285</v>
      </c>
      <c r="G91" s="158">
        <v>35000</v>
      </c>
      <c r="H91" s="562" t="s">
        <v>120</v>
      </c>
      <c r="I91" s="562" t="s">
        <v>65</v>
      </c>
      <c r="J91" s="158"/>
      <c r="K91" s="581"/>
    </row>
    <row r="92" spans="1:11" ht="12.75" customHeight="1">
      <c r="A92" s="23">
        <v>46</v>
      </c>
      <c r="B92" s="312">
        <v>14111500</v>
      </c>
      <c r="C92" s="18" t="s">
        <v>319</v>
      </c>
      <c r="D92" s="36">
        <v>20</v>
      </c>
      <c r="E92" s="23" t="s">
        <v>70</v>
      </c>
      <c r="F92" s="27">
        <v>1200</v>
      </c>
      <c r="G92" s="158">
        <v>24000</v>
      </c>
      <c r="H92" s="562" t="s">
        <v>120</v>
      </c>
      <c r="I92" s="562" t="s">
        <v>65</v>
      </c>
      <c r="J92" s="158"/>
      <c r="K92" s="581"/>
    </row>
    <row r="93" spans="1:11" ht="12.75" customHeight="1">
      <c r="A93" s="23">
        <v>47</v>
      </c>
      <c r="B93" s="312">
        <v>14111500</v>
      </c>
      <c r="C93" s="18" t="s">
        <v>323</v>
      </c>
      <c r="D93" s="36">
        <v>25</v>
      </c>
      <c r="E93" s="23" t="s">
        <v>324</v>
      </c>
      <c r="F93" s="27">
        <v>4750</v>
      </c>
      <c r="G93" s="158">
        <v>118750</v>
      </c>
      <c r="H93" s="562" t="s">
        <v>120</v>
      </c>
      <c r="I93" s="562" t="s">
        <v>65</v>
      </c>
      <c r="J93" s="158"/>
      <c r="K93" s="581"/>
    </row>
    <row r="94" spans="1:11" ht="12.75" customHeight="1">
      <c r="A94" s="23">
        <v>51</v>
      </c>
      <c r="B94" s="312">
        <v>14111500</v>
      </c>
      <c r="C94" s="18" t="s">
        <v>326</v>
      </c>
      <c r="D94" s="36">
        <v>5</v>
      </c>
      <c r="E94" s="23" t="s">
        <v>324</v>
      </c>
      <c r="F94" s="27">
        <v>6000</v>
      </c>
      <c r="G94" s="158">
        <v>30000</v>
      </c>
      <c r="H94" s="562" t="s">
        <v>120</v>
      </c>
      <c r="I94" s="562" t="s">
        <v>65</v>
      </c>
      <c r="J94" s="158"/>
      <c r="K94" s="581"/>
    </row>
    <row r="95" spans="1:11" ht="12.75" customHeight="1">
      <c r="A95" s="23">
        <v>53</v>
      </c>
      <c r="B95" s="312">
        <v>14111500</v>
      </c>
      <c r="C95" s="18" t="s">
        <v>329</v>
      </c>
      <c r="D95" s="36">
        <v>20</v>
      </c>
      <c r="E95" s="23" t="s">
        <v>331</v>
      </c>
      <c r="F95" s="27">
        <v>1150</v>
      </c>
      <c r="G95" s="158">
        <v>23000</v>
      </c>
      <c r="H95" s="562" t="s">
        <v>120</v>
      </c>
      <c r="I95" s="562" t="s">
        <v>65</v>
      </c>
      <c r="J95" s="158"/>
      <c r="K95" s="581"/>
    </row>
    <row r="96" spans="1:11" ht="12.75" customHeight="1">
      <c r="A96" s="23">
        <v>55</v>
      </c>
      <c r="B96" s="312">
        <v>14111500</v>
      </c>
      <c r="C96" s="18" t="s">
        <v>334</v>
      </c>
      <c r="D96" s="36">
        <v>1</v>
      </c>
      <c r="E96" s="23" t="s">
        <v>70</v>
      </c>
      <c r="F96" s="27">
        <v>193500</v>
      </c>
      <c r="G96" s="158">
        <v>193500</v>
      </c>
      <c r="H96" s="562" t="s">
        <v>120</v>
      </c>
      <c r="I96" s="562" t="s">
        <v>65</v>
      </c>
      <c r="J96" s="158"/>
      <c r="K96" s="581"/>
    </row>
    <row r="97" spans="1:11" ht="12.75" customHeight="1">
      <c r="A97" s="23">
        <v>57</v>
      </c>
      <c r="B97" s="312">
        <v>14111500</v>
      </c>
      <c r="C97" s="18" t="s">
        <v>338</v>
      </c>
      <c r="D97" s="36">
        <v>2</v>
      </c>
      <c r="E97" s="23" t="s">
        <v>70</v>
      </c>
      <c r="F97" s="27">
        <v>47000</v>
      </c>
      <c r="G97" s="158">
        <v>94000</v>
      </c>
      <c r="H97" s="562" t="s">
        <v>120</v>
      </c>
      <c r="I97" s="562" t="s">
        <v>65</v>
      </c>
      <c r="J97" s="158"/>
      <c r="K97" s="581"/>
    </row>
    <row r="98" spans="1:11" ht="12.75" customHeight="1">
      <c r="A98" s="23">
        <v>58</v>
      </c>
      <c r="B98" s="312">
        <v>14111500</v>
      </c>
      <c r="C98" s="18" t="s">
        <v>341</v>
      </c>
      <c r="D98" s="36">
        <v>1</v>
      </c>
      <c r="E98" s="23" t="s">
        <v>70</v>
      </c>
      <c r="F98" s="27">
        <v>39000</v>
      </c>
      <c r="G98" s="158">
        <v>39000</v>
      </c>
      <c r="H98" s="562" t="s">
        <v>120</v>
      </c>
      <c r="I98" s="562" t="s">
        <v>65</v>
      </c>
      <c r="J98" s="158"/>
      <c r="K98" s="581"/>
    </row>
    <row r="99" spans="1:11" ht="12.75" customHeight="1">
      <c r="A99" s="23">
        <v>59</v>
      </c>
      <c r="B99" s="312">
        <v>14111500</v>
      </c>
      <c r="C99" s="18" t="s">
        <v>343</v>
      </c>
      <c r="D99" s="32">
        <v>4</v>
      </c>
      <c r="E99" s="59" t="s">
        <v>70</v>
      </c>
      <c r="F99" s="27">
        <v>143500</v>
      </c>
      <c r="G99" s="158">
        <v>574000</v>
      </c>
      <c r="H99" s="562" t="s">
        <v>120</v>
      </c>
      <c r="I99" s="562" t="s">
        <v>65</v>
      </c>
      <c r="J99" s="243"/>
      <c r="K99" s="588">
        <v>46161</v>
      </c>
    </row>
    <row r="100" spans="1:11" ht="12.75" customHeight="1">
      <c r="A100" s="23"/>
      <c r="B100" s="312"/>
      <c r="C100" s="18"/>
      <c r="D100" s="203"/>
      <c r="E100" s="23"/>
      <c r="F100" s="27"/>
      <c r="G100" s="158"/>
      <c r="H100" s="243"/>
      <c r="I100" s="243"/>
      <c r="J100" s="243"/>
      <c r="K100" s="318"/>
    </row>
    <row r="101" spans="1:11" ht="12.75" customHeight="1">
      <c r="A101" s="126"/>
      <c r="B101" s="126"/>
      <c r="C101" s="18"/>
      <c r="D101" s="126"/>
      <c r="E101" s="36"/>
      <c r="F101" s="27"/>
      <c r="G101" s="229"/>
      <c r="H101" s="158"/>
      <c r="I101" s="158"/>
      <c r="J101" s="158"/>
      <c r="K101" s="231">
        <v>7659430</v>
      </c>
    </row>
    <row r="102" spans="1:11" ht="12.75" customHeight="1">
      <c r="A102" s="20"/>
      <c r="B102" s="20"/>
      <c r="C102" s="21"/>
      <c r="D102" s="20"/>
      <c r="E102" s="591"/>
      <c r="F102" s="1035"/>
      <c r="G102" s="1035"/>
      <c r="H102" s="1046"/>
      <c r="I102" s="1046"/>
      <c r="J102" s="1047"/>
      <c r="K102" s="1048"/>
    </row>
    <row r="103" spans="1:11" ht="12.75" customHeight="1">
      <c r="A103" s="20" t="s">
        <v>22</v>
      </c>
      <c r="B103" s="20" t="s">
        <v>23</v>
      </c>
      <c r="C103" s="21" t="s">
        <v>361</v>
      </c>
      <c r="D103" s="20"/>
      <c r="E103" s="591"/>
      <c r="F103" s="1036"/>
      <c r="G103" s="1036"/>
      <c r="H103" s="1036"/>
      <c r="I103" s="1036"/>
      <c r="J103" s="1036"/>
      <c r="K103" s="1036"/>
    </row>
    <row r="104" spans="1:11" ht="12.75" customHeight="1">
      <c r="A104" s="20">
        <v>1</v>
      </c>
      <c r="B104" s="19" t="s">
        <v>227</v>
      </c>
      <c r="C104" s="594" t="s">
        <v>366</v>
      </c>
      <c r="D104" s="595">
        <v>6</v>
      </c>
      <c r="E104" s="596" t="s">
        <v>220</v>
      </c>
      <c r="F104" s="1037"/>
      <c r="G104" s="1037"/>
      <c r="H104" s="1037"/>
      <c r="I104" s="1037"/>
      <c r="J104" s="1037"/>
      <c r="K104" s="1037"/>
    </row>
    <row r="105" spans="1:11" ht="12.75" customHeight="1">
      <c r="A105" s="23">
        <v>2</v>
      </c>
      <c r="B105" s="19" t="s">
        <v>227</v>
      </c>
      <c r="C105" s="598" t="s">
        <v>371</v>
      </c>
      <c r="D105" s="599">
        <v>6</v>
      </c>
      <c r="E105" s="596" t="s">
        <v>220</v>
      </c>
      <c r="F105" s="600"/>
      <c r="G105" s="601">
        <v>0</v>
      </c>
      <c r="H105" s="63" t="s">
        <v>64</v>
      </c>
      <c r="I105" s="63" t="s">
        <v>210</v>
      </c>
      <c r="J105" s="27"/>
      <c r="K105" s="318"/>
    </row>
    <row r="106" spans="1:11" ht="12.75" customHeight="1">
      <c r="A106" s="23">
        <v>3</v>
      </c>
      <c r="B106" s="19" t="s">
        <v>227</v>
      </c>
      <c r="C106" s="602" t="s">
        <v>375</v>
      </c>
      <c r="D106" s="599">
        <v>2</v>
      </c>
      <c r="E106" s="596" t="s">
        <v>220</v>
      </c>
      <c r="F106" s="600"/>
      <c r="G106" s="601">
        <v>0</v>
      </c>
      <c r="H106" s="63" t="s">
        <v>378</v>
      </c>
      <c r="I106" s="63" t="s">
        <v>210</v>
      </c>
      <c r="J106" s="27"/>
      <c r="K106" s="318"/>
    </row>
    <row r="107" spans="1:11" ht="12.75" customHeight="1">
      <c r="A107" s="23">
        <v>4</v>
      </c>
      <c r="B107" s="19" t="s">
        <v>227</v>
      </c>
      <c r="C107" s="598" t="s">
        <v>379</v>
      </c>
      <c r="D107" s="205">
        <v>30</v>
      </c>
      <c r="E107" s="205" t="s">
        <v>38</v>
      </c>
      <c r="F107" s="608"/>
      <c r="G107" s="601">
        <v>0</v>
      </c>
      <c r="H107" s="63" t="s">
        <v>378</v>
      </c>
      <c r="I107" s="63" t="s">
        <v>210</v>
      </c>
      <c r="J107" s="27"/>
      <c r="K107" s="318"/>
    </row>
    <row r="108" spans="1:11" ht="12.75" customHeight="1">
      <c r="A108" s="23">
        <v>5</v>
      </c>
      <c r="B108" s="19" t="s">
        <v>227</v>
      </c>
      <c r="C108" s="598" t="s">
        <v>383</v>
      </c>
      <c r="D108" s="205">
        <v>30</v>
      </c>
      <c r="E108" s="205" t="s">
        <v>38</v>
      </c>
      <c r="F108" s="608"/>
      <c r="G108" s="601">
        <v>0</v>
      </c>
      <c r="H108" s="63" t="s">
        <v>378</v>
      </c>
      <c r="I108" s="63" t="s">
        <v>210</v>
      </c>
      <c r="J108" s="27"/>
      <c r="K108" s="318"/>
    </row>
    <row r="109" spans="1:11" ht="12.75" customHeight="1">
      <c r="A109" s="23">
        <v>6</v>
      </c>
      <c r="B109" s="19" t="s">
        <v>227</v>
      </c>
      <c r="C109" s="598" t="s">
        <v>384</v>
      </c>
      <c r="D109" s="205">
        <v>50</v>
      </c>
      <c r="E109" s="205" t="s">
        <v>38</v>
      </c>
      <c r="F109" s="608"/>
      <c r="G109" s="601">
        <v>0</v>
      </c>
      <c r="H109" s="63" t="s">
        <v>378</v>
      </c>
      <c r="I109" s="63" t="s">
        <v>210</v>
      </c>
      <c r="J109" s="27"/>
      <c r="K109" s="318"/>
    </row>
    <row r="110" spans="1:11" ht="12.75" customHeight="1">
      <c r="A110" s="23">
        <v>7</v>
      </c>
      <c r="B110" s="19" t="s">
        <v>227</v>
      </c>
      <c r="C110" s="613" t="s">
        <v>387</v>
      </c>
      <c r="D110" s="205">
        <v>30</v>
      </c>
      <c r="E110" s="205" t="s">
        <v>38</v>
      </c>
      <c r="F110" s="608"/>
      <c r="G110" s="601">
        <v>0</v>
      </c>
      <c r="H110" s="63" t="s">
        <v>378</v>
      </c>
      <c r="I110" s="63" t="s">
        <v>210</v>
      </c>
      <c r="J110" s="27"/>
      <c r="K110" s="318"/>
    </row>
    <row r="111" spans="1:11" ht="12.75" customHeight="1">
      <c r="A111" s="23">
        <v>8</v>
      </c>
      <c r="B111" s="19" t="s">
        <v>227</v>
      </c>
      <c r="C111" s="598" t="s">
        <v>389</v>
      </c>
      <c r="D111" s="205">
        <v>30</v>
      </c>
      <c r="E111" s="205" t="s">
        <v>38</v>
      </c>
      <c r="F111" s="608"/>
      <c r="G111" s="601">
        <v>0</v>
      </c>
      <c r="H111" s="63" t="s">
        <v>378</v>
      </c>
      <c r="I111" s="63" t="s">
        <v>210</v>
      </c>
      <c r="J111" s="27"/>
      <c r="K111" s="318"/>
    </row>
    <row r="112" spans="1:11" ht="12.75" customHeight="1">
      <c r="A112" s="23">
        <v>9</v>
      </c>
      <c r="B112" s="19" t="s">
        <v>227</v>
      </c>
      <c r="C112" s="613" t="s">
        <v>391</v>
      </c>
      <c r="D112" s="205">
        <v>4</v>
      </c>
      <c r="E112" s="205" t="s">
        <v>38</v>
      </c>
      <c r="F112" s="608"/>
      <c r="G112" s="601">
        <v>0</v>
      </c>
      <c r="H112" s="63" t="s">
        <v>378</v>
      </c>
      <c r="I112" s="63" t="s">
        <v>210</v>
      </c>
      <c r="J112" s="27"/>
      <c r="K112" s="318"/>
    </row>
    <row r="113" spans="1:11" ht="12.75" customHeight="1">
      <c r="A113" s="23">
        <v>10</v>
      </c>
      <c r="B113" s="19" t="s">
        <v>227</v>
      </c>
      <c r="C113" s="613" t="s">
        <v>392</v>
      </c>
      <c r="D113" s="205">
        <v>1</v>
      </c>
      <c r="E113" s="205" t="s">
        <v>38</v>
      </c>
      <c r="F113" s="608"/>
      <c r="G113" s="601">
        <v>0</v>
      </c>
      <c r="H113" s="63" t="s">
        <v>378</v>
      </c>
      <c r="I113" s="63" t="s">
        <v>210</v>
      </c>
      <c r="J113" s="27"/>
      <c r="K113" s="318"/>
    </row>
    <row r="114" spans="1:11" ht="12.75" customHeight="1">
      <c r="A114" s="23">
        <v>11</v>
      </c>
      <c r="B114" s="19" t="s">
        <v>227</v>
      </c>
      <c r="C114" s="598" t="s">
        <v>393</v>
      </c>
      <c r="D114" s="205">
        <v>20</v>
      </c>
      <c r="E114" s="205" t="s">
        <v>38</v>
      </c>
      <c r="F114" s="107"/>
      <c r="G114" s="601">
        <v>0</v>
      </c>
      <c r="H114" s="63" t="s">
        <v>378</v>
      </c>
      <c r="I114" s="63" t="s">
        <v>210</v>
      </c>
      <c r="J114" s="27"/>
      <c r="K114" s="318"/>
    </row>
    <row r="115" spans="1:11" ht="12.75" customHeight="1">
      <c r="A115" s="23">
        <v>12</v>
      </c>
      <c r="B115" s="19" t="s">
        <v>227</v>
      </c>
      <c r="C115" s="598" t="s">
        <v>394</v>
      </c>
      <c r="D115" s="205">
        <v>6</v>
      </c>
      <c r="E115" s="205" t="s">
        <v>38</v>
      </c>
      <c r="F115" s="107"/>
      <c r="G115" s="601">
        <v>0</v>
      </c>
      <c r="H115" s="63" t="s">
        <v>64</v>
      </c>
      <c r="I115" s="63" t="s">
        <v>210</v>
      </c>
      <c r="J115" s="27"/>
      <c r="K115" s="318"/>
    </row>
    <row r="116" spans="1:11" ht="12.75" customHeight="1">
      <c r="A116" s="153"/>
      <c r="B116" s="639"/>
      <c r="C116" s="46"/>
      <c r="D116" s="136"/>
      <c r="E116" s="136"/>
      <c r="F116" s="138"/>
      <c r="G116" s="601"/>
      <c r="H116" s="49"/>
      <c r="I116" s="49"/>
      <c r="J116" s="49"/>
      <c r="K116" s="643">
        <f>SUM(G104:G115)</f>
        <v>0</v>
      </c>
    </row>
    <row r="117" spans="1:11" ht="12.75" customHeight="1">
      <c r="A117" s="646"/>
      <c r="B117" s="646"/>
      <c r="C117" s="648" t="s">
        <v>107</v>
      </c>
      <c r="D117" s="460"/>
      <c r="E117" s="461"/>
      <c r="F117" s="652"/>
      <c r="G117" s="652"/>
      <c r="H117" s="654"/>
      <c r="I117" s="654"/>
      <c r="J117" s="654"/>
      <c r="K117" s="311"/>
    </row>
    <row r="118" spans="1:11" ht="12.75" customHeight="1">
      <c r="A118" s="346"/>
      <c r="B118" s="252">
        <v>84111500</v>
      </c>
      <c r="C118" s="349" t="s">
        <v>395</v>
      </c>
      <c r="D118" s="37">
        <v>0</v>
      </c>
      <c r="E118" s="37" t="s">
        <v>41</v>
      </c>
      <c r="F118" s="37"/>
      <c r="G118" s="351"/>
      <c r="H118" s="352"/>
      <c r="I118" s="352"/>
      <c r="J118" s="352"/>
      <c r="K118" s="348"/>
    </row>
    <row r="119" spans="1:11" ht="12.75" customHeight="1">
      <c r="A119" s="353"/>
      <c r="B119" s="355"/>
      <c r="C119" s="356" t="s">
        <v>41</v>
      </c>
      <c r="D119" s="357">
        <v>0</v>
      </c>
      <c r="E119" s="358" t="s">
        <v>41</v>
      </c>
      <c r="F119" s="359">
        <v>0</v>
      </c>
      <c r="G119" s="360">
        <f>D119*F119</f>
        <v>0</v>
      </c>
      <c r="H119" s="362"/>
      <c r="I119" s="362"/>
      <c r="J119" s="362"/>
      <c r="K119" s="319"/>
    </row>
    <row r="120" spans="1:11" ht="12.75" customHeight="1">
      <c r="A120" s="363"/>
      <c r="B120" s="364"/>
      <c r="C120" s="367" t="s">
        <v>41</v>
      </c>
      <c r="D120" s="369">
        <v>0</v>
      </c>
      <c r="E120" s="370" t="s">
        <v>41</v>
      </c>
      <c r="F120" s="371"/>
      <c r="G120" s="373">
        <v>0</v>
      </c>
      <c r="H120" s="374"/>
      <c r="I120" s="374"/>
      <c r="J120" s="374"/>
      <c r="K120" s="262">
        <f>G118+G119+G120</f>
        <v>0</v>
      </c>
    </row>
    <row r="121" spans="1:11" ht="12.75" customHeight="1">
      <c r="A121" s="376"/>
      <c r="B121" s="376"/>
      <c r="C121" s="377" t="s">
        <v>123</v>
      </c>
      <c r="D121" s="379"/>
      <c r="E121" s="380"/>
      <c r="F121" s="381"/>
      <c r="G121" s="382"/>
      <c r="H121" s="383"/>
      <c r="I121" s="383"/>
      <c r="J121" s="383"/>
      <c r="K121" s="294"/>
    </row>
    <row r="122" spans="1:11" ht="12.75" customHeight="1">
      <c r="A122" s="384"/>
      <c r="B122" s="252">
        <v>72103300</v>
      </c>
      <c r="C122" s="667" t="s">
        <v>396</v>
      </c>
      <c r="D122" s="669">
        <v>0</v>
      </c>
      <c r="E122" s="671" t="s">
        <v>41</v>
      </c>
      <c r="F122" s="672">
        <v>0</v>
      </c>
      <c r="G122" s="673">
        <v>20000000</v>
      </c>
      <c r="H122" s="674"/>
      <c r="I122" s="674"/>
      <c r="J122" s="674"/>
      <c r="K122" s="675"/>
    </row>
    <row r="123" spans="1:11" ht="12.75" customHeight="1">
      <c r="A123" s="353"/>
      <c r="B123" s="193">
        <v>60101600</v>
      </c>
      <c r="C123" s="677" t="s">
        <v>129</v>
      </c>
      <c r="D123" s="678">
        <v>0</v>
      </c>
      <c r="E123" s="679" t="s">
        <v>41</v>
      </c>
      <c r="F123" s="680">
        <v>0</v>
      </c>
      <c r="G123" s="681">
        <v>8000000</v>
      </c>
      <c r="H123" s="682"/>
      <c r="I123" s="682"/>
      <c r="J123" s="682"/>
      <c r="K123" s="683"/>
    </row>
    <row r="124" spans="1:11" ht="12.75" customHeight="1">
      <c r="A124" s="353"/>
      <c r="B124" s="393">
        <v>84131500</v>
      </c>
      <c r="C124" s="684" t="s">
        <v>131</v>
      </c>
      <c r="D124" s="685"/>
      <c r="E124" s="679" t="s">
        <v>41</v>
      </c>
      <c r="F124" s="680">
        <v>0</v>
      </c>
      <c r="G124" s="681"/>
      <c r="H124" s="687" t="s">
        <v>131</v>
      </c>
      <c r="I124" s="687" t="s">
        <v>206</v>
      </c>
      <c r="J124" s="688"/>
      <c r="K124" s="689"/>
    </row>
    <row r="125" spans="1:11" ht="12.75" customHeight="1">
      <c r="A125" s="353"/>
      <c r="B125" s="399" t="s">
        <v>134</v>
      </c>
      <c r="C125" s="684" t="s">
        <v>135</v>
      </c>
      <c r="D125" s="685"/>
      <c r="E125" s="691"/>
      <c r="F125" s="691"/>
      <c r="G125" s="693"/>
      <c r="H125" s="695" t="s">
        <v>209</v>
      </c>
      <c r="I125" s="695" t="s">
        <v>210</v>
      </c>
      <c r="J125" s="693"/>
      <c r="K125" s="683"/>
    </row>
    <row r="126" spans="1:11" ht="12.75" customHeight="1">
      <c r="A126" s="353" t="s">
        <v>41</v>
      </c>
      <c r="B126" s="399">
        <v>78111800</v>
      </c>
      <c r="C126" s="684" t="s">
        <v>138</v>
      </c>
      <c r="D126" s="685"/>
      <c r="E126" s="691" t="s">
        <v>41</v>
      </c>
      <c r="F126" s="691">
        <v>0</v>
      </c>
      <c r="G126" s="682"/>
      <c r="H126" s="682"/>
      <c r="I126" s="682"/>
      <c r="J126" s="682"/>
      <c r="K126" s="683"/>
    </row>
    <row r="127" spans="1:11" ht="12.75" customHeight="1">
      <c r="A127" s="353"/>
      <c r="B127" s="355"/>
      <c r="C127" s="700" t="s">
        <v>41</v>
      </c>
      <c r="D127" s="691">
        <v>0</v>
      </c>
      <c r="E127" s="691" t="s">
        <v>41</v>
      </c>
      <c r="F127" s="691"/>
      <c r="G127" s="682">
        <v>0</v>
      </c>
      <c r="H127" s="682"/>
      <c r="I127" s="682"/>
      <c r="J127" s="682"/>
      <c r="K127" s="683"/>
    </row>
    <row r="128" spans="1:11" ht="12.75" customHeight="1">
      <c r="A128" s="406" t="s">
        <v>41</v>
      </c>
      <c r="B128" s="407"/>
      <c r="C128" s="702" t="s">
        <v>41</v>
      </c>
      <c r="D128" s="703">
        <v>0</v>
      </c>
      <c r="E128" s="703" t="s">
        <v>41</v>
      </c>
      <c r="F128" s="703"/>
      <c r="G128" s="688">
        <v>0</v>
      </c>
      <c r="H128" s="688"/>
      <c r="I128" s="688"/>
      <c r="J128" s="688"/>
      <c r="K128" s="704">
        <f>SUM(G122:G128)</f>
        <v>28000000</v>
      </c>
    </row>
    <row r="129" spans="1:11" ht="12.75" customHeight="1">
      <c r="A129" s="481"/>
      <c r="B129" s="705"/>
      <c r="C129" s="706" t="s">
        <v>142</v>
      </c>
      <c r="D129" s="707"/>
      <c r="E129" s="260"/>
      <c r="F129" s="260"/>
      <c r="G129" s="340"/>
      <c r="H129" s="708"/>
      <c r="I129" s="708"/>
      <c r="J129" s="708"/>
      <c r="K129" s="296"/>
    </row>
    <row r="130" spans="1:11" ht="12.75" customHeight="1">
      <c r="A130" s="33">
        <v>1</v>
      </c>
      <c r="B130" s="709" t="s">
        <v>144</v>
      </c>
      <c r="C130" s="387" t="s">
        <v>399</v>
      </c>
      <c r="D130" s="33">
        <v>12</v>
      </c>
      <c r="E130" s="36" t="s">
        <v>69</v>
      </c>
      <c r="F130" s="710">
        <v>126000</v>
      </c>
      <c r="G130" s="254">
        <f t="shared" ref="G130:G137" si="6">(D130*F130)</f>
        <v>1512000</v>
      </c>
      <c r="H130" s="310" t="s">
        <v>64</v>
      </c>
      <c r="I130" s="310" t="s">
        <v>65</v>
      </c>
      <c r="J130" s="259"/>
      <c r="K130" s="292"/>
    </row>
    <row r="131" spans="1:11" ht="12.75" customHeight="1">
      <c r="A131" s="58">
        <v>2</v>
      </c>
      <c r="B131" s="421" t="s">
        <v>151</v>
      </c>
      <c r="C131" s="102" t="s">
        <v>400</v>
      </c>
      <c r="D131" s="58">
        <v>30</v>
      </c>
      <c r="E131" s="23" t="s">
        <v>70</v>
      </c>
      <c r="F131" s="713">
        <v>50000</v>
      </c>
      <c r="G131" s="158">
        <f t="shared" si="6"/>
        <v>1500000</v>
      </c>
      <c r="H131" s="714" t="s">
        <v>64</v>
      </c>
      <c r="I131" s="714" t="s">
        <v>65</v>
      </c>
      <c r="J131" s="243"/>
      <c r="K131" s="230"/>
    </row>
    <row r="132" spans="1:11" ht="12.75" customHeight="1">
      <c r="A132" s="58">
        <v>3</v>
      </c>
      <c r="B132" s="421" t="s">
        <v>156</v>
      </c>
      <c r="C132" s="102" t="s">
        <v>401</v>
      </c>
      <c r="D132" s="33">
        <v>2</v>
      </c>
      <c r="E132" s="36" t="s">
        <v>69</v>
      </c>
      <c r="F132" s="713">
        <v>99000</v>
      </c>
      <c r="G132" s="158">
        <f t="shared" si="6"/>
        <v>198000</v>
      </c>
      <c r="H132" s="714" t="s">
        <v>64</v>
      </c>
      <c r="I132" s="714" t="s">
        <v>65</v>
      </c>
      <c r="J132" s="243"/>
      <c r="K132" s="230"/>
    </row>
    <row r="133" spans="1:11" ht="12.75" customHeight="1">
      <c r="A133" s="58">
        <v>4</v>
      </c>
      <c r="B133" s="421" t="s">
        <v>163</v>
      </c>
      <c r="C133" s="37" t="s">
        <v>402</v>
      </c>
      <c r="D133" s="33">
        <v>30</v>
      </c>
      <c r="E133" s="36" t="s">
        <v>70</v>
      </c>
      <c r="F133" s="713">
        <v>100000</v>
      </c>
      <c r="G133" s="158">
        <f t="shared" si="6"/>
        <v>3000000</v>
      </c>
      <c r="H133" s="714" t="s">
        <v>64</v>
      </c>
      <c r="I133" s="714" t="s">
        <v>65</v>
      </c>
      <c r="J133" s="243"/>
      <c r="K133" s="230"/>
    </row>
    <row r="134" spans="1:11" ht="12.75" customHeight="1">
      <c r="A134" s="58">
        <v>5</v>
      </c>
      <c r="B134" s="421" t="s">
        <v>165</v>
      </c>
      <c r="C134" s="18" t="s">
        <v>403</v>
      </c>
      <c r="D134" s="58">
        <v>100</v>
      </c>
      <c r="E134" s="23" t="s">
        <v>70</v>
      </c>
      <c r="F134" s="713">
        <v>1500</v>
      </c>
      <c r="G134" s="158">
        <f t="shared" si="6"/>
        <v>150000</v>
      </c>
      <c r="H134" s="714" t="s">
        <v>64</v>
      </c>
      <c r="I134" s="714" t="s">
        <v>65</v>
      </c>
      <c r="J134" s="243"/>
      <c r="K134" s="230"/>
    </row>
    <row r="135" spans="1:11" ht="12.75" customHeight="1">
      <c r="A135" s="58">
        <v>6</v>
      </c>
      <c r="B135" s="421" t="s">
        <v>171</v>
      </c>
      <c r="C135" s="18" t="s">
        <v>405</v>
      </c>
      <c r="D135" s="58">
        <v>100</v>
      </c>
      <c r="E135" s="23" t="s">
        <v>70</v>
      </c>
      <c r="F135" s="713">
        <v>250</v>
      </c>
      <c r="G135" s="158">
        <f t="shared" si="6"/>
        <v>25000</v>
      </c>
      <c r="H135" s="714" t="s">
        <v>64</v>
      </c>
      <c r="I135" s="714" t="s">
        <v>65</v>
      </c>
      <c r="J135" s="243"/>
      <c r="K135" s="230"/>
    </row>
    <row r="136" spans="1:11" ht="12.75" customHeight="1">
      <c r="A136" s="58">
        <v>7</v>
      </c>
      <c r="B136" s="421" t="s">
        <v>175</v>
      </c>
      <c r="C136" s="18" t="s">
        <v>406</v>
      </c>
      <c r="D136" s="58">
        <v>120</v>
      </c>
      <c r="E136" s="23" t="s">
        <v>70</v>
      </c>
      <c r="F136" s="713">
        <v>700</v>
      </c>
      <c r="G136" s="158">
        <f t="shared" si="6"/>
        <v>84000</v>
      </c>
      <c r="H136" s="714" t="s">
        <v>64</v>
      </c>
      <c r="I136" s="714" t="s">
        <v>65</v>
      </c>
      <c r="J136" s="243"/>
      <c r="K136" s="230"/>
    </row>
    <row r="137" spans="1:11" ht="12.75" customHeight="1">
      <c r="A137" s="58">
        <v>8</v>
      </c>
      <c r="B137" s="421" t="s">
        <v>180</v>
      </c>
      <c r="C137" s="18" t="s">
        <v>407</v>
      </c>
      <c r="D137" s="58">
        <v>30</v>
      </c>
      <c r="E137" s="23" t="s">
        <v>70</v>
      </c>
      <c r="F137" s="713">
        <v>12000</v>
      </c>
      <c r="G137" s="158">
        <f t="shared" si="6"/>
        <v>360000</v>
      </c>
      <c r="H137" s="714" t="s">
        <v>64</v>
      </c>
      <c r="I137" s="714" t="s">
        <v>65</v>
      </c>
      <c r="J137" s="243"/>
      <c r="K137" s="230"/>
    </row>
    <row r="138" spans="1:11" ht="12.75" customHeight="1">
      <c r="A138" s="58">
        <v>9</v>
      </c>
      <c r="B138" s="421" t="s">
        <v>185</v>
      </c>
      <c r="C138" s="18" t="s">
        <v>408</v>
      </c>
      <c r="D138" s="58">
        <v>5</v>
      </c>
      <c r="E138" s="23" t="s">
        <v>70</v>
      </c>
      <c r="F138" s="713">
        <v>13000</v>
      </c>
      <c r="G138" s="158">
        <v>65000</v>
      </c>
      <c r="H138" s="714" t="s">
        <v>64</v>
      </c>
      <c r="I138" s="714" t="s">
        <v>65</v>
      </c>
      <c r="J138" s="243"/>
      <c r="K138" s="230"/>
    </row>
    <row r="139" spans="1:11" ht="12.75" customHeight="1">
      <c r="A139" s="58">
        <v>10</v>
      </c>
      <c r="B139" s="421" t="s">
        <v>189</v>
      </c>
      <c r="C139" s="18" t="s">
        <v>411</v>
      </c>
      <c r="D139" s="58">
        <v>2</v>
      </c>
      <c r="E139" s="23" t="s">
        <v>70</v>
      </c>
      <c r="F139" s="713">
        <v>50000</v>
      </c>
      <c r="G139" s="158">
        <f t="shared" ref="G139:G157" si="7">(D139*F139)</f>
        <v>100000</v>
      </c>
      <c r="H139" s="714" t="s">
        <v>64</v>
      </c>
      <c r="I139" s="714" t="s">
        <v>65</v>
      </c>
      <c r="J139" s="243"/>
      <c r="K139" s="230"/>
    </row>
    <row r="140" spans="1:11" ht="12.75" customHeight="1">
      <c r="A140" s="58">
        <v>11</v>
      </c>
      <c r="B140" s="421" t="s">
        <v>193</v>
      </c>
      <c r="C140" s="18" t="s">
        <v>414</v>
      </c>
      <c r="D140" s="58">
        <v>1</v>
      </c>
      <c r="E140" s="23" t="s">
        <v>70</v>
      </c>
      <c r="F140" s="713">
        <v>450000</v>
      </c>
      <c r="G140" s="158">
        <f t="shared" si="7"/>
        <v>450000</v>
      </c>
      <c r="H140" s="714" t="s">
        <v>64</v>
      </c>
      <c r="I140" s="714" t="s">
        <v>65</v>
      </c>
      <c r="J140" s="243"/>
      <c r="K140" s="230"/>
    </row>
    <row r="141" spans="1:11" ht="12.75" customHeight="1">
      <c r="A141" s="58">
        <v>12</v>
      </c>
      <c r="B141" s="421" t="s">
        <v>350</v>
      </c>
      <c r="C141" s="18" t="s">
        <v>416</v>
      </c>
      <c r="D141" s="58">
        <v>15</v>
      </c>
      <c r="E141" s="23" t="s">
        <v>70</v>
      </c>
      <c r="F141" s="713">
        <v>5000</v>
      </c>
      <c r="G141" s="158">
        <f t="shared" si="7"/>
        <v>75000</v>
      </c>
      <c r="H141" s="714" t="s">
        <v>64</v>
      </c>
      <c r="I141" s="714" t="s">
        <v>65</v>
      </c>
      <c r="J141" s="243"/>
      <c r="K141" s="230"/>
    </row>
    <row r="142" spans="1:11" ht="12.75" customHeight="1">
      <c r="A142" s="58">
        <v>13</v>
      </c>
      <c r="B142" s="421" t="s">
        <v>353</v>
      </c>
      <c r="C142" s="18" t="s">
        <v>418</v>
      </c>
      <c r="D142" s="58">
        <v>10</v>
      </c>
      <c r="E142" s="23" t="s">
        <v>70</v>
      </c>
      <c r="F142" s="713">
        <v>18000</v>
      </c>
      <c r="G142" s="158">
        <f t="shared" si="7"/>
        <v>180000</v>
      </c>
      <c r="H142" s="714" t="s">
        <v>64</v>
      </c>
      <c r="I142" s="714" t="s">
        <v>65</v>
      </c>
      <c r="J142" s="243"/>
      <c r="K142" s="230"/>
    </row>
    <row r="143" spans="1:11" ht="12.75" customHeight="1">
      <c r="A143" s="58">
        <v>14</v>
      </c>
      <c r="B143" s="421" t="s">
        <v>356</v>
      </c>
      <c r="C143" s="18" t="s">
        <v>420</v>
      </c>
      <c r="D143" s="58">
        <v>2</v>
      </c>
      <c r="E143" s="23" t="s">
        <v>69</v>
      </c>
      <c r="F143" s="713">
        <v>138000</v>
      </c>
      <c r="G143" s="158">
        <f t="shared" si="7"/>
        <v>276000</v>
      </c>
      <c r="H143" s="714" t="s">
        <v>64</v>
      </c>
      <c r="I143" s="714" t="s">
        <v>65</v>
      </c>
      <c r="J143" s="243"/>
      <c r="K143" s="230"/>
    </row>
    <row r="144" spans="1:11" ht="12.75" customHeight="1">
      <c r="A144" s="58">
        <v>15</v>
      </c>
      <c r="B144" s="421" t="s">
        <v>362</v>
      </c>
      <c r="C144" s="18" t="s">
        <v>422</v>
      </c>
      <c r="D144" s="58">
        <v>8</v>
      </c>
      <c r="E144" s="23" t="s">
        <v>69</v>
      </c>
      <c r="F144" s="713">
        <v>66000</v>
      </c>
      <c r="G144" s="158">
        <f t="shared" si="7"/>
        <v>528000</v>
      </c>
      <c r="H144" s="714" t="s">
        <v>64</v>
      </c>
      <c r="I144" s="714" t="s">
        <v>65</v>
      </c>
      <c r="J144" s="243"/>
      <c r="K144" s="230"/>
    </row>
    <row r="145" spans="1:11" ht="12.75" customHeight="1">
      <c r="A145" s="58">
        <v>16</v>
      </c>
      <c r="B145" s="421" t="s">
        <v>369</v>
      </c>
      <c r="C145" s="18" t="s">
        <v>424</v>
      </c>
      <c r="D145" s="58">
        <v>20</v>
      </c>
      <c r="E145" s="23" t="s">
        <v>425</v>
      </c>
      <c r="F145" s="713">
        <v>9500</v>
      </c>
      <c r="G145" s="158">
        <f t="shared" si="7"/>
        <v>190000</v>
      </c>
      <c r="H145" s="714" t="s">
        <v>64</v>
      </c>
      <c r="I145" s="714" t="s">
        <v>65</v>
      </c>
      <c r="J145" s="243"/>
      <c r="K145" s="230"/>
    </row>
    <row r="146" spans="1:11" ht="12.75" customHeight="1">
      <c r="A146" s="58">
        <v>17</v>
      </c>
      <c r="B146" s="421" t="s">
        <v>372</v>
      </c>
      <c r="C146" s="18" t="s">
        <v>427</v>
      </c>
      <c r="D146" s="58">
        <v>20</v>
      </c>
      <c r="E146" s="23" t="s">
        <v>70</v>
      </c>
      <c r="F146" s="713">
        <v>11000</v>
      </c>
      <c r="G146" s="158">
        <f t="shared" si="7"/>
        <v>220000</v>
      </c>
      <c r="H146" s="714" t="s">
        <v>64</v>
      </c>
      <c r="I146" s="714" t="s">
        <v>65</v>
      </c>
      <c r="J146" s="243"/>
      <c r="K146" s="230"/>
    </row>
    <row r="147" spans="1:11" ht="12.75" customHeight="1">
      <c r="A147" s="58">
        <v>18</v>
      </c>
      <c r="B147" s="421" t="s">
        <v>376</v>
      </c>
      <c r="C147" s="18" t="s">
        <v>429</v>
      </c>
      <c r="D147" s="58">
        <v>2</v>
      </c>
      <c r="E147" s="23" t="s">
        <v>70</v>
      </c>
      <c r="F147" s="713">
        <v>390000</v>
      </c>
      <c r="G147" s="158">
        <f t="shared" si="7"/>
        <v>780000</v>
      </c>
      <c r="H147" s="714" t="s">
        <v>64</v>
      </c>
      <c r="I147" s="714" t="s">
        <v>65</v>
      </c>
      <c r="J147" s="243"/>
      <c r="K147" s="230"/>
    </row>
    <row r="148" spans="1:11" ht="12.75" customHeight="1">
      <c r="A148" s="58">
        <v>19</v>
      </c>
      <c r="B148" s="421" t="s">
        <v>380</v>
      </c>
      <c r="C148" s="18" t="s">
        <v>431</v>
      </c>
      <c r="D148" s="58">
        <v>10</v>
      </c>
      <c r="E148" s="23" t="s">
        <v>70</v>
      </c>
      <c r="F148" s="713">
        <v>5000</v>
      </c>
      <c r="G148" s="158">
        <f t="shared" si="7"/>
        <v>50000</v>
      </c>
      <c r="H148" s="714" t="s">
        <v>64</v>
      </c>
      <c r="I148" s="714" t="s">
        <v>65</v>
      </c>
      <c r="J148" s="243"/>
      <c r="K148" s="230"/>
    </row>
    <row r="149" spans="1:11" ht="12.75" customHeight="1">
      <c r="A149" s="58">
        <v>20</v>
      </c>
      <c r="B149" s="421" t="s">
        <v>385</v>
      </c>
      <c r="C149" s="18" t="s">
        <v>432</v>
      </c>
      <c r="D149" s="58">
        <v>18</v>
      </c>
      <c r="E149" s="23" t="s">
        <v>70</v>
      </c>
      <c r="F149" s="713">
        <v>4500</v>
      </c>
      <c r="G149" s="158">
        <f t="shared" si="7"/>
        <v>81000</v>
      </c>
      <c r="H149" s="714" t="s">
        <v>64</v>
      </c>
      <c r="I149" s="714" t="s">
        <v>65</v>
      </c>
      <c r="J149" s="243"/>
      <c r="K149" s="230"/>
    </row>
    <row r="150" spans="1:11" ht="12.75" customHeight="1">
      <c r="A150" s="58">
        <v>21</v>
      </c>
      <c r="B150" s="421" t="s">
        <v>434</v>
      </c>
      <c r="C150" s="18" t="s">
        <v>435</v>
      </c>
      <c r="D150" s="58">
        <v>1</v>
      </c>
      <c r="E150" s="23" t="s">
        <v>436</v>
      </c>
      <c r="F150" s="713">
        <v>26000</v>
      </c>
      <c r="G150" s="158">
        <f t="shared" si="7"/>
        <v>26000</v>
      </c>
      <c r="H150" s="714" t="s">
        <v>64</v>
      </c>
      <c r="I150" s="714" t="s">
        <v>65</v>
      </c>
      <c r="J150" s="243"/>
      <c r="K150" s="230"/>
    </row>
    <row r="151" spans="1:11" ht="12.75" customHeight="1">
      <c r="A151" s="58">
        <v>22</v>
      </c>
      <c r="B151" s="421" t="s">
        <v>438</v>
      </c>
      <c r="C151" s="18" t="s">
        <v>439</v>
      </c>
      <c r="D151" s="58">
        <v>15</v>
      </c>
      <c r="E151" s="23" t="s">
        <v>70</v>
      </c>
      <c r="F151" s="713">
        <v>5000</v>
      </c>
      <c r="G151" s="158">
        <f t="shared" si="7"/>
        <v>75000</v>
      </c>
      <c r="H151" s="714" t="s">
        <v>64</v>
      </c>
      <c r="I151" s="714" t="s">
        <v>65</v>
      </c>
      <c r="J151" s="243"/>
      <c r="K151" s="230"/>
    </row>
    <row r="152" spans="1:11" ht="12.75" customHeight="1">
      <c r="A152" s="58">
        <v>23</v>
      </c>
      <c r="B152" s="421" t="s">
        <v>441</v>
      </c>
      <c r="C152" s="18" t="s">
        <v>443</v>
      </c>
      <c r="D152" s="58">
        <v>2</v>
      </c>
      <c r="E152" s="23" t="s">
        <v>69</v>
      </c>
      <c r="F152" s="713">
        <v>173000</v>
      </c>
      <c r="G152" s="158">
        <f t="shared" si="7"/>
        <v>346000</v>
      </c>
      <c r="H152" s="714" t="s">
        <v>64</v>
      </c>
      <c r="I152" s="714" t="s">
        <v>65</v>
      </c>
      <c r="J152" s="243"/>
      <c r="K152" s="230"/>
    </row>
    <row r="153" spans="1:11" ht="12.75" customHeight="1">
      <c r="A153" s="58">
        <v>24</v>
      </c>
      <c r="B153" s="421" t="s">
        <v>369</v>
      </c>
      <c r="C153" s="18" t="s">
        <v>445</v>
      </c>
      <c r="D153" s="58">
        <v>5</v>
      </c>
      <c r="E153" s="23" t="s">
        <v>352</v>
      </c>
      <c r="F153" s="713">
        <v>45000</v>
      </c>
      <c r="G153" s="158">
        <f t="shared" si="7"/>
        <v>225000</v>
      </c>
      <c r="H153" s="63" t="s">
        <v>378</v>
      </c>
      <c r="I153" s="63" t="s">
        <v>210</v>
      </c>
      <c r="J153" s="243"/>
      <c r="K153" s="230"/>
    </row>
    <row r="154" spans="1:11" ht="12.75" customHeight="1">
      <c r="A154" s="58">
        <v>25</v>
      </c>
      <c r="B154" s="421" t="s">
        <v>372</v>
      </c>
      <c r="C154" s="18" t="s">
        <v>448</v>
      </c>
      <c r="D154" s="58">
        <v>30</v>
      </c>
      <c r="E154" s="23" t="s">
        <v>110</v>
      </c>
      <c r="F154" s="107">
        <v>12000</v>
      </c>
      <c r="G154" s="158">
        <f t="shared" si="7"/>
        <v>360000</v>
      </c>
      <c r="H154" s="714" t="s">
        <v>64</v>
      </c>
      <c r="I154" s="714" t="s">
        <v>65</v>
      </c>
      <c r="J154" s="243"/>
      <c r="K154" s="230"/>
    </row>
    <row r="155" spans="1:11" ht="12.75" customHeight="1">
      <c r="A155" s="245">
        <v>26</v>
      </c>
      <c r="B155" s="421" t="s">
        <v>376</v>
      </c>
      <c r="C155" s="247" t="s">
        <v>450</v>
      </c>
      <c r="D155" s="58">
        <v>10</v>
      </c>
      <c r="E155" s="23" t="s">
        <v>70</v>
      </c>
      <c r="F155" s="330">
        <v>6000</v>
      </c>
      <c r="G155" s="249">
        <f t="shared" si="7"/>
        <v>60000</v>
      </c>
      <c r="H155" s="549" t="s">
        <v>64</v>
      </c>
      <c r="I155" s="549" t="s">
        <v>65</v>
      </c>
      <c r="J155" s="251"/>
      <c r="K155" s="253"/>
    </row>
    <row r="156" spans="1:11" ht="12.75" customHeight="1">
      <c r="A156" s="23">
        <v>27</v>
      </c>
      <c r="B156" s="421" t="s">
        <v>380</v>
      </c>
      <c r="C156" s="18" t="s">
        <v>453</v>
      </c>
      <c r="D156" s="245">
        <v>3</v>
      </c>
      <c r="E156" s="181" t="s">
        <v>243</v>
      </c>
      <c r="F156" s="107">
        <v>12000</v>
      </c>
      <c r="G156" s="158">
        <f t="shared" si="7"/>
        <v>36000</v>
      </c>
      <c r="H156" s="63" t="s">
        <v>378</v>
      </c>
      <c r="I156" s="63" t="s">
        <v>210</v>
      </c>
      <c r="J156" s="158"/>
      <c r="K156" s="318"/>
    </row>
    <row r="157" spans="1:11" ht="12.75" customHeight="1">
      <c r="A157" s="23">
        <v>28</v>
      </c>
      <c r="B157" s="421" t="s">
        <v>385</v>
      </c>
      <c r="C157" s="18" t="s">
        <v>455</v>
      </c>
      <c r="D157" s="245">
        <v>2</v>
      </c>
      <c r="E157" s="181" t="s">
        <v>69</v>
      </c>
      <c r="F157" s="107">
        <v>22800</v>
      </c>
      <c r="G157" s="158">
        <f t="shared" si="7"/>
        <v>45600</v>
      </c>
      <c r="H157" s="714" t="s">
        <v>64</v>
      </c>
      <c r="I157" s="714" t="s">
        <v>65</v>
      </c>
      <c r="J157" s="158"/>
      <c r="K157" s="318"/>
    </row>
    <row r="158" spans="1:11" ht="12.75" customHeight="1">
      <c r="A158" s="23">
        <v>29</v>
      </c>
      <c r="B158" s="421" t="s">
        <v>434</v>
      </c>
      <c r="C158" s="18" t="s">
        <v>457</v>
      </c>
      <c r="D158" s="245">
        <v>7</v>
      </c>
      <c r="E158" s="181" t="s">
        <v>70</v>
      </c>
      <c r="F158" s="27">
        <v>35000</v>
      </c>
      <c r="G158" s="747">
        <v>245000</v>
      </c>
      <c r="H158" s="549" t="s">
        <v>64</v>
      </c>
      <c r="I158" s="549" t="s">
        <v>65</v>
      </c>
      <c r="J158" s="590"/>
      <c r="K158" s="318"/>
    </row>
    <row r="159" spans="1:11" ht="30.75" customHeight="1">
      <c r="A159" s="23">
        <v>30</v>
      </c>
      <c r="B159" s="421" t="s">
        <v>385</v>
      </c>
      <c r="C159" s="748" t="s">
        <v>459</v>
      </c>
      <c r="D159" s="23">
        <v>10</v>
      </c>
      <c r="E159" s="23" t="s">
        <v>70</v>
      </c>
      <c r="F159" s="158">
        <v>12000</v>
      </c>
      <c r="G159" s="747">
        <v>120000</v>
      </c>
      <c r="H159" s="714" t="s">
        <v>64</v>
      </c>
      <c r="I159" s="714" t="s">
        <v>65</v>
      </c>
      <c r="J159" s="590"/>
      <c r="K159" s="318"/>
    </row>
    <row r="160" spans="1:11" ht="12.75" customHeight="1">
      <c r="A160" s="23">
        <v>31</v>
      </c>
      <c r="B160" s="421" t="s">
        <v>434</v>
      </c>
      <c r="C160" s="18" t="s">
        <v>462</v>
      </c>
      <c r="D160" s="23">
        <v>10</v>
      </c>
      <c r="E160" s="23" t="s">
        <v>70</v>
      </c>
      <c r="F160" s="27">
        <v>7000</v>
      </c>
      <c r="G160" s="747">
        <v>70000</v>
      </c>
      <c r="H160" s="549" t="s">
        <v>64</v>
      </c>
      <c r="I160" s="549" t="s">
        <v>65</v>
      </c>
      <c r="J160" s="590"/>
      <c r="K160" s="318"/>
    </row>
    <row r="161" spans="1:11" ht="12.75" customHeight="1">
      <c r="A161" s="3"/>
      <c r="B161" s="3"/>
      <c r="C161" s="5"/>
      <c r="D161" s="3"/>
      <c r="E161" s="3"/>
      <c r="F161" s="108"/>
      <c r="G161" s="749"/>
      <c r="H161" s="749"/>
      <c r="I161" s="749"/>
      <c r="J161" s="749"/>
      <c r="K161" s="113"/>
    </row>
    <row r="162" spans="1:11" ht="12.75" customHeight="1">
      <c r="A162" s="181"/>
      <c r="B162" s="181"/>
      <c r="C162" s="247"/>
      <c r="D162" s="181"/>
      <c r="E162" s="181"/>
      <c r="F162" s="182"/>
      <c r="G162" s="607"/>
      <c r="H162" s="607"/>
      <c r="I162" s="607"/>
      <c r="J162" s="607"/>
      <c r="K162" s="750">
        <v>11432600</v>
      </c>
    </row>
    <row r="163" spans="1:11" ht="12.75" customHeight="1">
      <c r="A163" s="751"/>
      <c r="B163" s="257"/>
      <c r="C163" s="258" t="s">
        <v>201</v>
      </c>
      <c r="D163" s="752"/>
      <c r="E163" s="752"/>
      <c r="F163" s="507"/>
      <c r="G163" s="753"/>
      <c r="H163" s="754"/>
      <c r="I163" s="754"/>
      <c r="J163" s="754"/>
      <c r="K163" s="267"/>
    </row>
    <row r="164" spans="1:11" ht="12.75" customHeight="1">
      <c r="A164" s="33">
        <v>1</v>
      </c>
      <c r="B164" s="526" t="s">
        <v>203</v>
      </c>
      <c r="C164" s="527" t="s">
        <v>253</v>
      </c>
      <c r="D164" s="289">
        <v>2</v>
      </c>
      <c r="E164" s="528" t="s">
        <v>255</v>
      </c>
      <c r="F164" s="283"/>
      <c r="G164" s="39">
        <f t="shared" ref="G164:G171" si="8">(D164*F164)</f>
        <v>0</v>
      </c>
      <c r="H164" s="290" t="s">
        <v>64</v>
      </c>
      <c r="I164" s="290" t="s">
        <v>65</v>
      </c>
      <c r="J164" s="207"/>
      <c r="K164" s="292"/>
    </row>
    <row r="165" spans="1:11" ht="12.75" customHeight="1">
      <c r="A165" s="58">
        <v>2</v>
      </c>
      <c r="B165" s="473" t="s">
        <v>207</v>
      </c>
      <c r="C165" s="532" t="s">
        <v>260</v>
      </c>
      <c r="D165" s="304">
        <v>2</v>
      </c>
      <c r="E165" s="533" t="s">
        <v>128</v>
      </c>
      <c r="F165" s="107"/>
      <c r="G165" s="39">
        <f t="shared" si="8"/>
        <v>0</v>
      </c>
      <c r="H165" s="714" t="s">
        <v>64</v>
      </c>
      <c r="I165" s="714" t="s">
        <v>65</v>
      </c>
      <c r="J165" s="207"/>
      <c r="K165" s="230"/>
    </row>
    <row r="166" spans="1:11" ht="12.75" customHeight="1">
      <c r="A166" s="58">
        <v>3</v>
      </c>
      <c r="B166" s="473" t="s">
        <v>212</v>
      </c>
      <c r="C166" s="534" t="s">
        <v>266</v>
      </c>
      <c r="D166" s="304">
        <v>1</v>
      </c>
      <c r="E166" s="533" t="s">
        <v>235</v>
      </c>
      <c r="F166" s="107"/>
      <c r="G166" s="39">
        <f t="shared" si="8"/>
        <v>0</v>
      </c>
      <c r="H166" s="714" t="s">
        <v>64</v>
      </c>
      <c r="I166" s="714" t="s">
        <v>65</v>
      </c>
      <c r="J166" s="207"/>
      <c r="K166" s="230"/>
    </row>
    <row r="167" spans="1:11" ht="12.75" customHeight="1">
      <c r="A167" s="58">
        <v>4</v>
      </c>
      <c r="B167" s="473" t="s">
        <v>216</v>
      </c>
      <c r="C167" s="534" t="s">
        <v>270</v>
      </c>
      <c r="D167" s="304">
        <v>1</v>
      </c>
      <c r="E167" s="533" t="s">
        <v>84</v>
      </c>
      <c r="F167" s="107"/>
      <c r="G167" s="39">
        <f t="shared" si="8"/>
        <v>0</v>
      </c>
      <c r="H167" s="714" t="s">
        <v>64</v>
      </c>
      <c r="I167" s="714" t="s">
        <v>65</v>
      </c>
      <c r="J167" s="207"/>
      <c r="K167" s="230"/>
    </row>
    <row r="168" spans="1:11" ht="12.75" customHeight="1">
      <c r="A168" s="23">
        <v>5</v>
      </c>
      <c r="B168" s="473" t="s">
        <v>271</v>
      </c>
      <c r="C168" s="534" t="s">
        <v>273</v>
      </c>
      <c r="D168" s="289">
        <v>1</v>
      </c>
      <c r="E168" s="159" t="s">
        <v>274</v>
      </c>
      <c r="F168" s="107"/>
      <c r="G168" s="39">
        <f t="shared" si="8"/>
        <v>0</v>
      </c>
      <c r="H168" s="63" t="s">
        <v>64</v>
      </c>
      <c r="I168" s="63" t="s">
        <v>65</v>
      </c>
      <c r="J168" s="27"/>
      <c r="K168" s="318"/>
    </row>
    <row r="169" spans="1:11" ht="12.75" customHeight="1">
      <c r="A169" s="33">
        <v>6</v>
      </c>
      <c r="B169" s="473" t="s">
        <v>276</v>
      </c>
      <c r="C169" s="86" t="s">
        <v>278</v>
      </c>
      <c r="D169" s="205">
        <v>2</v>
      </c>
      <c r="E169" s="205" t="s">
        <v>128</v>
      </c>
      <c r="F169" s="283"/>
      <c r="G169" s="39">
        <f t="shared" si="8"/>
        <v>0</v>
      </c>
      <c r="H169" s="290" t="s">
        <v>64</v>
      </c>
      <c r="I169" s="290" t="s">
        <v>65</v>
      </c>
      <c r="J169" s="207"/>
      <c r="K169" s="292"/>
    </row>
    <row r="170" spans="1:11" ht="12.75" customHeight="1">
      <c r="A170" s="58">
        <v>7</v>
      </c>
      <c r="B170" s="473" t="s">
        <v>283</v>
      </c>
      <c r="C170" s="102" t="s">
        <v>285</v>
      </c>
      <c r="D170" s="205">
        <v>2</v>
      </c>
      <c r="E170" s="205" t="s">
        <v>288</v>
      </c>
      <c r="F170" s="107"/>
      <c r="G170" s="39">
        <f t="shared" si="8"/>
        <v>0</v>
      </c>
      <c r="H170" s="714" t="s">
        <v>64</v>
      </c>
      <c r="I170" s="714" t="s">
        <v>65</v>
      </c>
      <c r="J170" s="207"/>
      <c r="K170" s="230"/>
    </row>
    <row r="171" spans="1:11" ht="12.75" customHeight="1">
      <c r="A171" s="58"/>
      <c r="B171" s="473"/>
      <c r="C171" s="532"/>
      <c r="D171" s="304"/>
      <c r="E171" s="205"/>
      <c r="F171" s="107"/>
      <c r="G171" s="39">
        <f t="shared" si="8"/>
        <v>0</v>
      </c>
      <c r="H171" s="714" t="s">
        <v>64</v>
      </c>
      <c r="I171" s="714" t="s">
        <v>65</v>
      </c>
      <c r="J171" s="259"/>
      <c r="K171" s="230"/>
    </row>
    <row r="172" spans="1:11" ht="12.75" customHeight="1">
      <c r="A172" s="535"/>
      <c r="B172" s="756"/>
      <c r="C172" s="558"/>
      <c r="D172" s="560"/>
      <c r="E172" s="537"/>
      <c r="F172" s="758"/>
      <c r="G172" s="759"/>
      <c r="H172" s="714" t="s">
        <v>64</v>
      </c>
      <c r="I172" s="714" t="s">
        <v>65</v>
      </c>
      <c r="J172" s="760"/>
      <c r="K172" s="567"/>
    </row>
    <row r="173" spans="1:11" ht="12.75" customHeight="1">
      <c r="A173" s="535"/>
      <c r="B173" s="762"/>
      <c r="C173" s="763"/>
      <c r="D173" s="535"/>
      <c r="E173" s="764"/>
      <c r="F173" s="758"/>
      <c r="G173" s="759"/>
      <c r="H173" s="63"/>
      <c r="I173" s="63"/>
      <c r="J173" s="760"/>
      <c r="K173" s="766">
        <f>SUM(G164:G172)</f>
        <v>0</v>
      </c>
    </row>
    <row r="174" spans="1:11" ht="12.75" customHeight="1">
      <c r="A174" s="5"/>
      <c r="B174" s="5"/>
      <c r="C174" s="5"/>
      <c r="D174" s="5"/>
      <c r="E174" s="5" t="s">
        <v>52</v>
      </c>
      <c r="F174" s="225"/>
      <c r="G174" s="5"/>
      <c r="H174" s="5"/>
      <c r="I174" s="5"/>
      <c r="J174" s="5"/>
      <c r="K174" s="254">
        <f>SUM(K173+K162+K128+K120+K116+K88+K46+K40)</f>
        <v>39432600</v>
      </c>
    </row>
    <row r="175" spans="1:11" ht="12.75" customHeight="1">
      <c r="A175" s="5"/>
      <c r="B175" s="5"/>
      <c r="C175" s="1038" t="s">
        <v>272</v>
      </c>
      <c r="D175" s="1016"/>
      <c r="E175" s="1016"/>
      <c r="F175" s="1016"/>
      <c r="G175" s="5"/>
      <c r="H175" s="5"/>
      <c r="I175" s="5"/>
      <c r="J175" s="5"/>
      <c r="K175" s="158">
        <v>20000000</v>
      </c>
    </row>
    <row r="176" spans="1:11" ht="12.75" customHeight="1">
      <c r="A176" s="5"/>
      <c r="B176" s="5"/>
      <c r="C176" s="5"/>
      <c r="D176" s="5"/>
      <c r="E176" s="5" t="s">
        <v>54</v>
      </c>
      <c r="F176" s="225"/>
      <c r="G176" s="5"/>
      <c r="H176" s="5"/>
      <c r="I176" s="5"/>
      <c r="J176" s="5"/>
      <c r="K176" s="767">
        <f>SUM(K174:K175)</f>
        <v>59432600</v>
      </c>
    </row>
    <row r="177" spans="1:11" ht="12.75" customHeight="1">
      <c r="A177" s="5"/>
      <c r="B177" s="5"/>
      <c r="C177" s="5"/>
      <c r="D177" s="5"/>
      <c r="E177" s="5"/>
      <c r="F177" s="225"/>
      <c r="G177" s="5"/>
      <c r="H177" s="5"/>
      <c r="I177" s="5"/>
      <c r="J177" s="5"/>
      <c r="K177" s="225"/>
    </row>
    <row r="178" spans="1:11" ht="12.75" customHeight="1">
      <c r="A178" s="5"/>
      <c r="B178" s="5"/>
      <c r="C178" s="5"/>
      <c r="D178" s="5"/>
      <c r="E178" s="546" t="s">
        <v>277</v>
      </c>
      <c r="F178" s="547"/>
      <c r="G178" s="546"/>
      <c r="H178" s="546"/>
      <c r="I178" s="546"/>
      <c r="J178" s="546"/>
      <c r="K178" s="768">
        <f>K176</f>
        <v>59432600</v>
      </c>
    </row>
    <row r="179" spans="1:11" ht="12.75" customHeight="1">
      <c r="A179" s="5"/>
      <c r="B179" s="5"/>
      <c r="C179" s="5" t="s">
        <v>279</v>
      </c>
      <c r="D179" s="5"/>
      <c r="E179" s="5"/>
      <c r="F179" s="5"/>
      <c r="G179" s="5"/>
      <c r="H179" s="5"/>
      <c r="I179" s="5"/>
      <c r="J179" s="5"/>
      <c r="K179" s="5"/>
    </row>
    <row r="180" spans="1:11" ht="12.75" customHeight="1">
      <c r="A180" s="5"/>
      <c r="B180" s="5"/>
      <c r="C180" s="5" t="s">
        <v>280</v>
      </c>
      <c r="D180" s="5"/>
      <c r="E180" s="5"/>
      <c r="F180" s="5"/>
      <c r="G180" s="5"/>
      <c r="H180" s="5"/>
      <c r="I180" s="5"/>
      <c r="J180" s="5"/>
      <c r="K180" s="5"/>
    </row>
    <row r="181" spans="1:11" ht="12.75" customHeight="1">
      <c r="A181" s="5"/>
      <c r="B181" s="5"/>
      <c r="C181" s="5" t="s">
        <v>282</v>
      </c>
      <c r="D181" s="5"/>
      <c r="E181" s="5"/>
      <c r="F181" s="5"/>
      <c r="G181" s="5"/>
      <c r="H181" s="5"/>
      <c r="I181" s="5"/>
      <c r="J181" s="5"/>
      <c r="K181" s="5"/>
    </row>
    <row r="182" spans="1:11" ht="12.75" customHeight="1">
      <c r="A182" s="5"/>
      <c r="B182" s="5"/>
      <c r="C182" s="1039" t="s">
        <v>284</v>
      </c>
      <c r="D182" s="1016"/>
      <c r="E182" s="1016"/>
      <c r="F182" s="1016"/>
      <c r="G182" s="1016"/>
      <c r="H182" s="1016"/>
      <c r="I182" s="1016"/>
      <c r="J182" s="1016"/>
      <c r="K182" s="1016"/>
    </row>
    <row r="183" spans="1:11" ht="12.75" customHeight="1">
      <c r="A183" s="5"/>
      <c r="B183" s="5"/>
      <c r="C183" s="1040" t="s">
        <v>286</v>
      </c>
      <c r="D183" s="1016"/>
      <c r="E183" s="1016"/>
      <c r="F183" s="1016"/>
      <c r="G183" s="1016"/>
      <c r="H183" s="1016"/>
      <c r="I183" s="1016"/>
      <c r="J183" s="1016"/>
      <c r="K183" s="1016"/>
    </row>
    <row r="184" spans="1:11" ht="15" customHeight="1">
      <c r="A184" s="5"/>
      <c r="B184" s="5"/>
      <c r="C184" s="1041" t="s">
        <v>287</v>
      </c>
      <c r="D184" s="1016"/>
      <c r="E184" s="1016"/>
      <c r="F184" s="1016"/>
      <c r="G184" s="1016"/>
      <c r="H184" s="1016"/>
      <c r="I184" s="1016"/>
      <c r="J184" s="1016"/>
      <c r="K184" s="1016"/>
    </row>
    <row r="185" spans="1:11" ht="12.75" customHeight="1">
      <c r="A185" s="5"/>
      <c r="B185" s="5"/>
      <c r="C185" s="1042"/>
      <c r="D185" s="1016"/>
      <c r="E185" s="1016"/>
      <c r="F185" s="1016"/>
      <c r="G185" s="1016"/>
      <c r="H185" s="1016"/>
      <c r="I185" s="1016"/>
      <c r="J185" s="1016"/>
      <c r="K185" s="1016"/>
    </row>
    <row r="186" spans="1:11" ht="12.75" customHeight="1">
      <c r="A186" s="5"/>
      <c r="B186" s="5"/>
      <c r="C186" s="5" t="s">
        <v>289</v>
      </c>
      <c r="D186" s="5"/>
      <c r="E186" s="5"/>
      <c r="F186" s="564"/>
      <c r="G186" s="564"/>
      <c r="H186" s="564"/>
      <c r="I186" s="564"/>
      <c r="J186" s="564"/>
      <c r="K186" s="564"/>
    </row>
    <row r="187" spans="1:11" ht="12.75" customHeight="1">
      <c r="A187" s="5"/>
      <c r="B187" s="5"/>
      <c r="C187" s="3" t="s">
        <v>291</v>
      </c>
      <c r="D187" s="5"/>
      <c r="E187" s="5"/>
      <c r="F187" s="1043" t="s">
        <v>292</v>
      </c>
      <c r="G187" s="1044"/>
      <c r="H187" s="1044"/>
      <c r="I187" s="1044"/>
      <c r="J187" s="1044"/>
      <c r="K187" s="1044"/>
    </row>
    <row r="188" spans="1:11" ht="12.75" customHeight="1"/>
    <row r="189" spans="1:11" ht="12.75" customHeight="1"/>
    <row r="190" spans="1:11" ht="12.75" customHeight="1"/>
    <row r="191" spans="1:11" ht="12.75" customHeight="1"/>
    <row r="192" spans="1:11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</sheetData>
  <mergeCells count="34">
    <mergeCell ref="C185:K185"/>
    <mergeCell ref="F187:K187"/>
    <mergeCell ref="I11:I12"/>
    <mergeCell ref="J11:J12"/>
    <mergeCell ref="G102:G104"/>
    <mergeCell ref="H102:H104"/>
    <mergeCell ref="I102:I104"/>
    <mergeCell ref="J102:J104"/>
    <mergeCell ref="K102:K104"/>
    <mergeCell ref="F102:F104"/>
    <mergeCell ref="C175:F175"/>
    <mergeCell ref="C182:K182"/>
    <mergeCell ref="C183:K183"/>
    <mergeCell ref="C184:K184"/>
    <mergeCell ref="A42:K42"/>
    <mergeCell ref="K11:K12"/>
    <mergeCell ref="A13:K13"/>
    <mergeCell ref="D8:K8"/>
    <mergeCell ref="D9:K9"/>
    <mergeCell ref="A11:A12"/>
    <mergeCell ref="B11:B12"/>
    <mergeCell ref="C11:C12"/>
    <mergeCell ref="D11:E11"/>
    <mergeCell ref="F11:F12"/>
    <mergeCell ref="A7:K7"/>
    <mergeCell ref="A8:C8"/>
    <mergeCell ref="G11:G12"/>
    <mergeCell ref="H11:H12"/>
    <mergeCell ref="C39:G39"/>
    <mergeCell ref="C1:K1"/>
    <mergeCell ref="C2:K2"/>
    <mergeCell ref="A3:K3"/>
    <mergeCell ref="A4:K4"/>
    <mergeCell ref="A6:K6"/>
  </mergeCells>
  <dataValidations count="3">
    <dataValidation type="custom" allowBlank="1" showInputMessage="1" showErrorMessage="1" prompt="Escriba solo números" sqref="D142:D153" xr:uid="{00000000-0002-0000-0000-000000000000}">
      <formula1>ISNUMBER(D142:D166)</formula1>
    </dataValidation>
    <dataValidation type="custom" allowBlank="1" showInputMessage="1" showErrorMessage="1" prompt="Escriba sólo números" sqref="F145:F153" xr:uid="{00000000-0002-0000-0000-000001000000}">
      <formula1>ISNUMBER(F145:F169)</formula1>
    </dataValidation>
    <dataValidation type="custom" allowBlank="1" showInputMessage="1" showErrorMessage="1" prompt="Escriba solo números" sqref="D141" xr:uid="{00000000-0002-0000-0000-000002000000}">
      <formula1>ISNUMBER(D141:D166)</formula1>
    </dataValidation>
  </dataValidations>
  <pageMargins left="3.937007874015748E-2" right="3.937007874015748E-2" top="0.19685039370078741" bottom="0.19685039370078741" header="0" footer="0"/>
  <pageSetup orientation="landscape"/>
  <rowBreaks count="4" manualBreakCount="4">
    <brk id="177" man="1"/>
    <brk id="162" man="1"/>
    <brk id="41" man="1"/>
    <brk id="187" man="1"/>
  </rowBreak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95"/>
  <sheetViews>
    <sheetView workbookViewId="0">
      <pane ySplit="12" topLeftCell="A13" activePane="bottomLeft" state="frozen"/>
      <selection pane="bottomLeft" activeCell="B14" sqref="B14"/>
    </sheetView>
  </sheetViews>
  <sheetFormatPr baseColWidth="10" defaultColWidth="12.5703125" defaultRowHeight="15" customHeight="1"/>
  <cols>
    <col min="1" max="1" width="5.7109375" customWidth="1"/>
    <col min="2" max="2" width="32.42578125" customWidth="1"/>
    <col min="3" max="3" width="48.7109375" customWidth="1"/>
    <col min="4" max="4" width="8.7109375" customWidth="1"/>
    <col min="5" max="5" width="14.28515625" customWidth="1"/>
    <col min="6" max="7" width="15.7109375" customWidth="1"/>
    <col min="8" max="9" width="25.7109375" customWidth="1"/>
    <col min="10" max="11" width="15.7109375" customWidth="1"/>
    <col min="12" max="26" width="10.5703125" customWidth="1"/>
  </cols>
  <sheetData>
    <row r="1" spans="1:11" ht="12.75" customHeight="1">
      <c r="A1" s="1"/>
      <c r="B1" s="1"/>
      <c r="C1" s="1015" t="s">
        <v>0</v>
      </c>
      <c r="D1" s="1016"/>
      <c r="E1" s="1016"/>
      <c r="F1" s="1016"/>
      <c r="G1" s="1016"/>
      <c r="H1" s="1016"/>
      <c r="I1" s="1016"/>
      <c r="J1" s="1016"/>
      <c r="K1" s="1016"/>
    </row>
    <row r="2" spans="1:11" ht="12.75" customHeight="1">
      <c r="A2" s="1"/>
      <c r="B2" s="1"/>
      <c r="C2" s="1015" t="s">
        <v>3</v>
      </c>
      <c r="D2" s="1016"/>
      <c r="E2" s="1016"/>
      <c r="F2" s="1016"/>
      <c r="G2" s="1016"/>
      <c r="H2" s="1016"/>
      <c r="I2" s="1016"/>
      <c r="J2" s="1016"/>
      <c r="K2" s="1016"/>
    </row>
    <row r="3" spans="1:11" ht="12.75" customHeight="1">
      <c r="A3" s="1017" t="s">
        <v>4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</row>
    <row r="4" spans="1:11" ht="12.75" customHeight="1">
      <c r="A4" s="1018" t="s">
        <v>6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</row>
    <row r="5" spans="1:11" ht="12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2.75" customHeight="1">
      <c r="A6" s="1019" t="s">
        <v>7</v>
      </c>
      <c r="B6" s="1016"/>
      <c r="C6" s="1016"/>
      <c r="D6" s="1016"/>
      <c r="E6" s="1016"/>
      <c r="F6" s="1016"/>
      <c r="G6" s="1016"/>
      <c r="H6" s="1016"/>
      <c r="I6" s="1016"/>
      <c r="J6" s="1016"/>
      <c r="K6" s="1016"/>
    </row>
    <row r="7" spans="1:11" ht="12.75" customHeight="1">
      <c r="A7" s="1038" t="s">
        <v>9</v>
      </c>
      <c r="B7" s="1016"/>
      <c r="C7" s="1016"/>
      <c r="D7" s="1016"/>
      <c r="E7" s="1016"/>
      <c r="F7" s="1016"/>
      <c r="G7" s="1016"/>
      <c r="H7" s="1016"/>
      <c r="I7" s="1016"/>
      <c r="J7" s="1016"/>
      <c r="K7" s="1016"/>
    </row>
    <row r="8" spans="1:11" ht="12.75" customHeight="1">
      <c r="A8" s="1049" t="s">
        <v>17</v>
      </c>
      <c r="B8" s="1016"/>
      <c r="C8" s="1016"/>
      <c r="D8" s="1050" t="s">
        <v>20</v>
      </c>
      <c r="E8" s="1016"/>
      <c r="F8" s="1016"/>
      <c r="G8" s="1016"/>
      <c r="H8" s="1016"/>
      <c r="I8" s="1016"/>
      <c r="J8" s="1016"/>
      <c r="K8" s="1016"/>
    </row>
    <row r="9" spans="1:11" ht="12.75" customHeight="1">
      <c r="A9" s="5"/>
      <c r="B9" s="5"/>
      <c r="C9" s="5"/>
      <c r="D9" s="1050" t="s">
        <v>21</v>
      </c>
      <c r="E9" s="1016"/>
      <c r="F9" s="1016"/>
      <c r="G9" s="1016"/>
      <c r="H9" s="1016"/>
      <c r="I9" s="1016"/>
      <c r="J9" s="1016"/>
      <c r="K9" s="1016"/>
    </row>
    <row r="10" spans="1:11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9.25" customHeight="1">
      <c r="A11" s="1051" t="s">
        <v>22</v>
      </c>
      <c r="B11" s="1031" t="s">
        <v>23</v>
      </c>
      <c r="C11" s="1052" t="s">
        <v>24</v>
      </c>
      <c r="D11" s="1053" t="s">
        <v>25</v>
      </c>
      <c r="E11" s="1034"/>
      <c r="F11" s="1052" t="s">
        <v>26</v>
      </c>
      <c r="G11" s="1054" t="s">
        <v>27</v>
      </c>
      <c r="H11" s="1024" t="s">
        <v>28</v>
      </c>
      <c r="I11" s="1024" t="s">
        <v>29</v>
      </c>
      <c r="J11" s="1045" t="s">
        <v>30</v>
      </c>
      <c r="K11" s="1029" t="s">
        <v>31</v>
      </c>
    </row>
    <row r="12" spans="1:11" ht="12.75" customHeight="1">
      <c r="A12" s="1025"/>
      <c r="B12" s="1025"/>
      <c r="C12" s="1025"/>
      <c r="D12" s="13" t="s">
        <v>35</v>
      </c>
      <c r="E12" s="15" t="s">
        <v>33</v>
      </c>
      <c r="F12" s="1025"/>
      <c r="G12" s="1023"/>
      <c r="H12" s="1025"/>
      <c r="I12" s="1025"/>
      <c r="J12" s="1025"/>
      <c r="K12" s="1025"/>
    </row>
    <row r="13" spans="1:11" ht="12.75" customHeight="1">
      <c r="A13" s="1041" t="s">
        <v>34</v>
      </c>
      <c r="B13" s="1016"/>
      <c r="C13" s="1016"/>
      <c r="D13" s="1016"/>
      <c r="E13" s="1016"/>
      <c r="F13" s="1016"/>
      <c r="G13" s="1016"/>
      <c r="H13" s="1016"/>
      <c r="I13" s="1016"/>
      <c r="J13" s="1016"/>
      <c r="K13" s="1016"/>
    </row>
    <row r="14" spans="1:11" ht="12.75" customHeight="1">
      <c r="A14" s="18"/>
      <c r="B14" s="19">
        <v>56121500</v>
      </c>
      <c r="C14" s="20" t="s">
        <v>36</v>
      </c>
      <c r="D14" s="22"/>
      <c r="E14" s="22"/>
      <c r="F14" s="24"/>
      <c r="G14" s="24"/>
      <c r="H14" s="26"/>
      <c r="I14" s="26"/>
      <c r="J14" s="26"/>
      <c r="K14" s="28"/>
    </row>
    <row r="15" spans="1:11" ht="12.75" customHeight="1">
      <c r="A15" s="18"/>
      <c r="B15" s="18"/>
      <c r="C15" s="23" t="s">
        <v>37</v>
      </c>
      <c r="D15" s="32">
        <v>1</v>
      </c>
      <c r="E15" s="32" t="s">
        <v>38</v>
      </c>
      <c r="F15" s="35">
        <v>345000</v>
      </c>
      <c r="G15" s="41">
        <f>(D15*F15)</f>
        <v>345000</v>
      </c>
      <c r="H15" s="44"/>
      <c r="I15" s="44"/>
      <c r="J15" s="44"/>
      <c r="K15" s="50">
        <f>SUM(G15)</f>
        <v>345000</v>
      </c>
    </row>
    <row r="16" spans="1:11" ht="12.75" customHeight="1">
      <c r="A16" s="18"/>
      <c r="B16" s="51">
        <v>56101700</v>
      </c>
      <c r="C16" s="20" t="s">
        <v>43</v>
      </c>
      <c r="D16" s="53"/>
      <c r="E16" s="54"/>
      <c r="F16" s="56" t="s">
        <v>41</v>
      </c>
      <c r="G16" s="56"/>
      <c r="H16" s="57"/>
      <c r="I16" s="57"/>
      <c r="J16" s="57"/>
      <c r="K16" s="61"/>
    </row>
    <row r="17" spans="1:11" ht="12.75" customHeight="1">
      <c r="A17" s="33"/>
      <c r="B17" s="36"/>
      <c r="C17" s="67"/>
      <c r="D17" s="69"/>
      <c r="E17" s="69"/>
      <c r="F17" s="72"/>
      <c r="G17" s="72">
        <f>(D17*F17)</f>
        <v>0</v>
      </c>
      <c r="H17" s="72"/>
      <c r="I17" s="72"/>
      <c r="J17" s="72"/>
      <c r="K17" s="81">
        <f t="shared" ref="K17:K19" si="0">SUM(G17)</f>
        <v>0</v>
      </c>
    </row>
    <row r="18" spans="1:11" ht="12.75" customHeight="1">
      <c r="A18" s="58"/>
      <c r="B18" s="23"/>
      <c r="C18" s="86"/>
      <c r="D18" s="23"/>
      <c r="E18" s="23"/>
      <c r="F18" s="27"/>
      <c r="G18" s="92">
        <f t="shared" ref="G18:G19" si="1">D18*F18</f>
        <v>0</v>
      </c>
      <c r="H18" s="92"/>
      <c r="I18" s="92"/>
      <c r="J18" s="92"/>
      <c r="K18" s="99">
        <f t="shared" si="0"/>
        <v>0</v>
      </c>
    </row>
    <row r="19" spans="1:11" ht="12.75" customHeight="1">
      <c r="A19" s="58"/>
      <c r="B19" s="23"/>
      <c r="C19" s="102"/>
      <c r="D19" s="23"/>
      <c r="E19" s="23"/>
      <c r="F19" s="107"/>
      <c r="G19" s="92">
        <f t="shared" si="1"/>
        <v>0</v>
      </c>
      <c r="H19" s="92"/>
      <c r="I19" s="92"/>
      <c r="J19" s="92"/>
      <c r="K19" s="99">
        <f t="shared" si="0"/>
        <v>0</v>
      </c>
    </row>
    <row r="20" spans="1:11" ht="12.75" customHeight="1">
      <c r="A20" s="75"/>
      <c r="B20" s="77"/>
      <c r="C20" s="114"/>
      <c r="D20" s="77"/>
      <c r="E20" s="77"/>
      <c r="F20" s="117"/>
      <c r="G20" s="121">
        <f>SUM(D20*F20)</f>
        <v>0</v>
      </c>
      <c r="H20" s="121"/>
      <c r="I20" s="121"/>
      <c r="J20" s="121"/>
      <c r="K20" s="125">
        <f>SUM(G17+G18+G19+G20)</f>
        <v>0</v>
      </c>
    </row>
    <row r="21" spans="1:11" ht="12.75" customHeight="1">
      <c r="A21" s="127"/>
      <c r="B21" s="130">
        <v>52161500</v>
      </c>
      <c r="C21" s="133" t="s">
        <v>44</v>
      </c>
      <c r="D21" s="136"/>
      <c r="E21" s="136"/>
      <c r="F21" s="138"/>
      <c r="G21" s="139"/>
      <c r="H21" s="140"/>
      <c r="I21" s="140"/>
      <c r="J21" s="140"/>
      <c r="K21" s="141"/>
    </row>
    <row r="22" spans="1:11" ht="12.75" customHeight="1">
      <c r="A22" s="143"/>
      <c r="B22" s="145"/>
      <c r="C22" s="146"/>
      <c r="D22" s="147"/>
      <c r="E22" s="149"/>
      <c r="F22" s="151"/>
      <c r="G22" s="152"/>
      <c r="H22" s="154"/>
      <c r="I22" s="154"/>
      <c r="J22" s="154"/>
      <c r="K22" s="157">
        <f>SUM(G22)</f>
        <v>0</v>
      </c>
    </row>
    <row r="23" spans="1:11" ht="12.75" customHeight="1">
      <c r="A23" s="160"/>
      <c r="B23" s="161"/>
      <c r="C23" s="163"/>
      <c r="D23" s="165"/>
      <c r="E23" s="167"/>
      <c r="F23" s="168"/>
      <c r="G23" s="168"/>
      <c r="H23" s="172"/>
      <c r="I23" s="172"/>
      <c r="J23" s="172"/>
      <c r="K23" s="174"/>
    </row>
    <row r="24" spans="1:11" ht="12.75" customHeight="1">
      <c r="A24" s="177"/>
      <c r="B24" s="178"/>
      <c r="C24" s="179"/>
      <c r="D24" s="181"/>
      <c r="E24" s="181"/>
      <c r="F24" s="182"/>
      <c r="G24" s="182"/>
      <c r="H24" s="186"/>
      <c r="I24" s="186"/>
      <c r="J24" s="186"/>
      <c r="K24" s="157">
        <f>SUM(G22+G23+G24)</f>
        <v>0</v>
      </c>
    </row>
    <row r="25" spans="1:11" ht="12.75" customHeight="1">
      <c r="A25" s="185"/>
      <c r="B25" s="193" t="s">
        <v>48</v>
      </c>
      <c r="C25" s="194" t="s">
        <v>49</v>
      </c>
      <c r="D25" s="22"/>
      <c r="E25" s="22"/>
      <c r="F25" s="24"/>
      <c r="G25" s="24"/>
      <c r="H25" s="26"/>
      <c r="I25" s="26"/>
      <c r="J25" s="26"/>
      <c r="K25" s="198"/>
    </row>
    <row r="26" spans="1:11" ht="12.75" customHeight="1">
      <c r="A26" s="200" t="s">
        <v>41</v>
      </c>
      <c r="B26" s="200"/>
      <c r="C26" s="202" t="s">
        <v>41</v>
      </c>
      <c r="D26" s="36">
        <v>0</v>
      </c>
      <c r="E26" s="36" t="s">
        <v>41</v>
      </c>
      <c r="F26" s="39">
        <v>0</v>
      </c>
      <c r="G26" s="39">
        <f t="shared" ref="G26:G29" si="2">D26*F26</f>
        <v>0</v>
      </c>
      <c r="H26" s="207"/>
      <c r="I26" s="207"/>
      <c r="J26" s="207"/>
      <c r="K26" s="174"/>
    </row>
    <row r="27" spans="1:11" ht="12.75" customHeight="1">
      <c r="A27" s="211" t="s">
        <v>41</v>
      </c>
      <c r="B27" s="211"/>
      <c r="C27" s="215" t="s">
        <v>41</v>
      </c>
      <c r="D27" s="23">
        <v>0</v>
      </c>
      <c r="E27" s="23" t="s">
        <v>41</v>
      </c>
      <c r="F27" s="27">
        <v>0</v>
      </c>
      <c r="G27" s="27">
        <f t="shared" si="2"/>
        <v>0</v>
      </c>
      <c r="H27" s="217"/>
      <c r="I27" s="217"/>
      <c r="J27" s="217"/>
      <c r="K27" s="218"/>
    </row>
    <row r="28" spans="1:11" ht="12.75" customHeight="1">
      <c r="A28" s="211" t="s">
        <v>41</v>
      </c>
      <c r="B28" s="211"/>
      <c r="C28" s="215" t="s">
        <v>41</v>
      </c>
      <c r="D28" s="23">
        <v>0</v>
      </c>
      <c r="E28" s="23" t="s">
        <v>41</v>
      </c>
      <c r="F28" s="27">
        <v>0</v>
      </c>
      <c r="G28" s="27">
        <f t="shared" si="2"/>
        <v>0</v>
      </c>
      <c r="H28" s="217"/>
      <c r="I28" s="217"/>
      <c r="J28" s="217"/>
      <c r="K28" s="218"/>
    </row>
    <row r="29" spans="1:11" ht="12.75" customHeight="1">
      <c r="A29" s="220" t="s">
        <v>41</v>
      </c>
      <c r="B29" s="220"/>
      <c r="C29" s="104" t="s">
        <v>41</v>
      </c>
      <c r="D29" s="77"/>
      <c r="E29" s="77" t="s">
        <v>41</v>
      </c>
      <c r="F29" s="84">
        <v>0</v>
      </c>
      <c r="G29" s="84">
        <f t="shared" si="2"/>
        <v>0</v>
      </c>
      <c r="H29" s="222"/>
      <c r="I29" s="222"/>
      <c r="J29" s="222"/>
      <c r="K29" s="224">
        <f>SUM(G26+G27+G28)</f>
        <v>0</v>
      </c>
    </row>
    <row r="30" spans="1:11" ht="12.75" customHeight="1">
      <c r="A30" s="5"/>
      <c r="B30" s="5"/>
      <c r="C30" s="5"/>
      <c r="D30" s="5"/>
      <c r="E30" s="5" t="s">
        <v>52</v>
      </c>
      <c r="F30" s="225"/>
      <c r="G30" s="5"/>
      <c r="H30" s="5"/>
      <c r="I30" s="5"/>
      <c r="J30" s="5"/>
      <c r="K30" s="226"/>
    </row>
    <row r="31" spans="1:11" ht="12.75" customHeight="1">
      <c r="A31" s="5"/>
      <c r="B31" s="5"/>
      <c r="C31" s="1026" t="s">
        <v>53</v>
      </c>
      <c r="D31" s="1016"/>
      <c r="E31" s="1016"/>
      <c r="F31" s="1016"/>
      <c r="G31" s="1055"/>
      <c r="H31" s="62"/>
      <c r="I31" s="62"/>
      <c r="J31" s="62"/>
      <c r="K31" s="228">
        <v>345000</v>
      </c>
    </row>
    <row r="32" spans="1:11" ht="12.75" customHeight="1">
      <c r="A32" s="5"/>
      <c r="B32" s="5"/>
      <c r="C32" s="5"/>
      <c r="D32" s="5"/>
      <c r="E32" s="5" t="s">
        <v>54</v>
      </c>
      <c r="F32" s="225"/>
      <c r="G32" s="5"/>
      <c r="H32" s="5"/>
      <c r="I32" s="5"/>
      <c r="J32" s="5"/>
      <c r="K32" s="229"/>
    </row>
    <row r="33" spans="1:11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2.75" customHeight="1">
      <c r="A34" s="1041" t="s">
        <v>55</v>
      </c>
      <c r="B34" s="1016"/>
      <c r="C34" s="1016"/>
      <c r="D34" s="1016"/>
      <c r="E34" s="1016"/>
      <c r="F34" s="1016"/>
      <c r="G34" s="1016"/>
      <c r="H34" s="1016"/>
      <c r="I34" s="1016"/>
      <c r="J34" s="1016"/>
      <c r="K34" s="1016"/>
    </row>
    <row r="35" spans="1:11" ht="12.75" customHeight="1">
      <c r="A35" s="80"/>
      <c r="B35" s="83"/>
      <c r="C35" s="232" t="s">
        <v>56</v>
      </c>
      <c r="D35" s="233"/>
      <c r="E35" s="233"/>
      <c r="F35" s="235"/>
      <c r="G35" s="235"/>
      <c r="H35" s="236"/>
      <c r="I35" s="236"/>
      <c r="J35" s="236"/>
      <c r="K35" s="100"/>
    </row>
    <row r="36" spans="1:11" ht="12.75" customHeight="1">
      <c r="A36" s="58" t="s">
        <v>41</v>
      </c>
      <c r="B36" s="203"/>
      <c r="C36" s="18" t="s">
        <v>41</v>
      </c>
      <c r="D36" s="18">
        <v>0</v>
      </c>
      <c r="E36" s="18" t="s">
        <v>41</v>
      </c>
      <c r="F36" s="158">
        <v>0</v>
      </c>
      <c r="G36" s="158">
        <f t="shared" ref="G36:G51" si="3">D36*F36</f>
        <v>0</v>
      </c>
      <c r="H36" s="243"/>
      <c r="I36" s="243"/>
      <c r="J36" s="243"/>
      <c r="K36" s="223"/>
    </row>
    <row r="37" spans="1:11" ht="12.75" customHeight="1">
      <c r="A37" s="245" t="s">
        <v>41</v>
      </c>
      <c r="B37" s="246"/>
      <c r="C37" s="247" t="s">
        <v>41</v>
      </c>
      <c r="D37" s="247">
        <v>0</v>
      </c>
      <c r="E37" s="249" t="s">
        <v>41</v>
      </c>
      <c r="F37" s="249">
        <v>0</v>
      </c>
      <c r="G37" s="249">
        <f t="shared" si="3"/>
        <v>0</v>
      </c>
      <c r="H37" s="251"/>
      <c r="I37" s="251"/>
      <c r="J37" s="251"/>
      <c r="K37" s="253">
        <f t="shared" ref="K37:K38" si="4">G36+G37</f>
        <v>0</v>
      </c>
    </row>
    <row r="38" spans="1:11" ht="12.75" customHeight="1">
      <c r="A38" s="256"/>
      <c r="B38" s="257" t="s">
        <v>59</v>
      </c>
      <c r="C38" s="258" t="s">
        <v>60</v>
      </c>
      <c r="D38" s="260">
        <v>0</v>
      </c>
      <c r="E38" s="261" t="s">
        <v>41</v>
      </c>
      <c r="F38" s="261">
        <v>0</v>
      </c>
      <c r="G38" s="261">
        <f t="shared" si="3"/>
        <v>0</v>
      </c>
      <c r="H38" s="264"/>
      <c r="I38" s="264"/>
      <c r="J38" s="264"/>
      <c r="K38" s="267">
        <f t="shared" si="4"/>
        <v>0</v>
      </c>
    </row>
    <row r="39" spans="1:11" ht="12.75" customHeight="1">
      <c r="A39" s="33">
        <v>1</v>
      </c>
      <c r="B39" s="275">
        <v>14111500</v>
      </c>
      <c r="C39" s="277" t="s">
        <v>62</v>
      </c>
      <c r="D39" s="278">
        <v>6</v>
      </c>
      <c r="E39" s="277" t="s">
        <v>63</v>
      </c>
      <c r="F39" s="283">
        <v>15250</v>
      </c>
      <c r="G39" s="39">
        <f t="shared" si="3"/>
        <v>91500</v>
      </c>
      <c r="H39" s="290" t="s">
        <v>64</v>
      </c>
      <c r="I39" s="290" t="s">
        <v>65</v>
      </c>
      <c r="J39" s="207"/>
      <c r="K39" s="292"/>
    </row>
    <row r="40" spans="1:11" ht="12.75" customHeight="1">
      <c r="A40" s="58">
        <v>2</v>
      </c>
      <c r="B40" s="295">
        <v>14111500</v>
      </c>
      <c r="C40" s="298" t="s">
        <v>66</v>
      </c>
      <c r="D40" s="299">
        <v>2</v>
      </c>
      <c r="E40" s="298" t="s">
        <v>69</v>
      </c>
      <c r="F40" s="107">
        <v>990</v>
      </c>
      <c r="G40" s="27">
        <f t="shared" si="3"/>
        <v>1980</v>
      </c>
      <c r="H40" s="303" t="s">
        <v>64</v>
      </c>
      <c r="I40" s="303" t="s">
        <v>65</v>
      </c>
      <c r="J40" s="217"/>
      <c r="K40" s="230"/>
    </row>
    <row r="41" spans="1:11" ht="12.75" customHeight="1">
      <c r="A41" s="58">
        <v>3</v>
      </c>
      <c r="B41" s="295">
        <v>14111500</v>
      </c>
      <c r="C41" s="298" t="s">
        <v>71</v>
      </c>
      <c r="D41" s="299">
        <v>5</v>
      </c>
      <c r="E41" s="298" t="s">
        <v>63</v>
      </c>
      <c r="F41" s="107">
        <v>17850</v>
      </c>
      <c r="G41" s="27">
        <f t="shared" si="3"/>
        <v>89250</v>
      </c>
      <c r="H41" s="303" t="s">
        <v>64</v>
      </c>
      <c r="I41" s="303" t="s">
        <v>65</v>
      </c>
      <c r="J41" s="217"/>
      <c r="K41" s="230"/>
    </row>
    <row r="42" spans="1:11" ht="12.75" customHeight="1">
      <c r="A42" s="58">
        <v>4</v>
      </c>
      <c r="B42" s="295">
        <v>14111500</v>
      </c>
      <c r="C42" s="298" t="s">
        <v>74</v>
      </c>
      <c r="D42" s="299">
        <v>10</v>
      </c>
      <c r="E42" s="298" t="s">
        <v>69</v>
      </c>
      <c r="F42" s="107">
        <v>13495</v>
      </c>
      <c r="G42" s="27">
        <f t="shared" si="3"/>
        <v>134950</v>
      </c>
      <c r="H42" s="303" t="s">
        <v>64</v>
      </c>
      <c r="I42" s="303" t="s">
        <v>65</v>
      </c>
      <c r="J42" s="217"/>
      <c r="K42" s="230"/>
    </row>
    <row r="43" spans="1:11" ht="12.75" customHeight="1">
      <c r="A43" s="58">
        <v>5</v>
      </c>
      <c r="B43" s="295">
        <v>14111500</v>
      </c>
      <c r="C43" s="298" t="s">
        <v>77</v>
      </c>
      <c r="D43" s="299">
        <v>5</v>
      </c>
      <c r="E43" s="298" t="s">
        <v>78</v>
      </c>
      <c r="F43" s="107">
        <v>3800</v>
      </c>
      <c r="G43" s="27">
        <f t="shared" si="3"/>
        <v>19000</v>
      </c>
      <c r="H43" s="303" t="s">
        <v>64</v>
      </c>
      <c r="I43" s="303" t="s">
        <v>65</v>
      </c>
      <c r="J43" s="217"/>
      <c r="K43" s="230"/>
    </row>
    <row r="44" spans="1:11" ht="12.75" customHeight="1">
      <c r="A44" s="58">
        <v>6</v>
      </c>
      <c r="B44" s="295">
        <v>14111500</v>
      </c>
      <c r="C44" s="298" t="s">
        <v>80</v>
      </c>
      <c r="D44" s="299">
        <v>5</v>
      </c>
      <c r="E44" s="298" t="s">
        <v>78</v>
      </c>
      <c r="F44" s="107">
        <v>2930</v>
      </c>
      <c r="G44" s="27">
        <f t="shared" si="3"/>
        <v>14650</v>
      </c>
      <c r="H44" s="303" t="s">
        <v>64</v>
      </c>
      <c r="I44" s="303" t="s">
        <v>65</v>
      </c>
      <c r="J44" s="217"/>
      <c r="K44" s="230"/>
    </row>
    <row r="45" spans="1:11" ht="12.75" customHeight="1">
      <c r="A45" s="58">
        <v>7</v>
      </c>
      <c r="B45" s="295">
        <v>14111500</v>
      </c>
      <c r="C45" s="298" t="s">
        <v>82</v>
      </c>
      <c r="D45" s="299">
        <v>1</v>
      </c>
      <c r="E45" s="298" t="s">
        <v>70</v>
      </c>
      <c r="F45" s="107">
        <v>7900</v>
      </c>
      <c r="G45" s="27">
        <f t="shared" si="3"/>
        <v>7900</v>
      </c>
      <c r="H45" s="303" t="s">
        <v>64</v>
      </c>
      <c r="I45" s="303" t="s">
        <v>65</v>
      </c>
      <c r="J45" s="217"/>
      <c r="K45" s="230"/>
    </row>
    <row r="46" spans="1:11" ht="12.75" customHeight="1">
      <c r="A46" s="58">
        <v>8</v>
      </c>
      <c r="B46" s="295">
        <v>14111500</v>
      </c>
      <c r="C46" s="298" t="s">
        <v>85</v>
      </c>
      <c r="D46" s="299">
        <v>2</v>
      </c>
      <c r="E46" s="298" t="s">
        <v>78</v>
      </c>
      <c r="F46" s="107">
        <v>2750</v>
      </c>
      <c r="G46" s="27">
        <f t="shared" si="3"/>
        <v>5500</v>
      </c>
      <c r="H46" s="303" t="s">
        <v>64</v>
      </c>
      <c r="I46" s="303" t="s">
        <v>65</v>
      </c>
      <c r="J46" s="217"/>
      <c r="K46" s="230"/>
    </row>
    <row r="47" spans="1:11" ht="12.75" customHeight="1">
      <c r="A47" s="58">
        <v>9</v>
      </c>
      <c r="B47" s="295">
        <v>14111500</v>
      </c>
      <c r="C47" s="298" t="s">
        <v>90</v>
      </c>
      <c r="D47" s="299">
        <v>2</v>
      </c>
      <c r="E47" s="298" t="s">
        <v>78</v>
      </c>
      <c r="F47" s="107">
        <v>10000</v>
      </c>
      <c r="G47" s="27">
        <f t="shared" si="3"/>
        <v>20000</v>
      </c>
      <c r="H47" s="303" t="s">
        <v>64</v>
      </c>
      <c r="I47" s="303" t="s">
        <v>65</v>
      </c>
      <c r="J47" s="217"/>
      <c r="K47" s="230"/>
    </row>
    <row r="48" spans="1:11" ht="12.75" customHeight="1">
      <c r="A48" s="58">
        <v>10</v>
      </c>
      <c r="B48" s="295">
        <v>14111500</v>
      </c>
      <c r="C48" s="298" t="s">
        <v>93</v>
      </c>
      <c r="D48" s="299">
        <v>1</v>
      </c>
      <c r="E48" s="298" t="s">
        <v>70</v>
      </c>
      <c r="F48" s="107">
        <v>15500</v>
      </c>
      <c r="G48" s="27">
        <f t="shared" si="3"/>
        <v>15500</v>
      </c>
      <c r="H48" s="303" t="s">
        <v>64</v>
      </c>
      <c r="I48" s="303" t="s">
        <v>65</v>
      </c>
      <c r="J48" s="217"/>
      <c r="K48" s="230"/>
    </row>
    <row r="49" spans="1:11" ht="12.75" customHeight="1">
      <c r="A49" s="58">
        <v>11</v>
      </c>
      <c r="B49" s="295">
        <v>14111500</v>
      </c>
      <c r="C49" s="298" t="s">
        <v>95</v>
      </c>
      <c r="D49" s="299">
        <v>1</v>
      </c>
      <c r="E49" s="298" t="s">
        <v>70</v>
      </c>
      <c r="F49" s="107">
        <v>15600</v>
      </c>
      <c r="G49" s="27">
        <f t="shared" si="3"/>
        <v>15600</v>
      </c>
      <c r="H49" s="303" t="s">
        <v>64</v>
      </c>
      <c r="I49" s="303" t="s">
        <v>65</v>
      </c>
      <c r="J49" s="217"/>
      <c r="K49" s="230"/>
    </row>
    <row r="50" spans="1:11" ht="12.75" customHeight="1">
      <c r="A50" s="58">
        <v>12</v>
      </c>
      <c r="B50" s="295">
        <v>14111500</v>
      </c>
      <c r="C50" s="298" t="s">
        <v>97</v>
      </c>
      <c r="D50" s="299">
        <v>10</v>
      </c>
      <c r="E50" s="298" t="s">
        <v>78</v>
      </c>
      <c r="F50" s="107">
        <v>4900</v>
      </c>
      <c r="G50" s="27">
        <f t="shared" si="3"/>
        <v>49000</v>
      </c>
      <c r="H50" s="303" t="s">
        <v>64</v>
      </c>
      <c r="I50" s="303" t="s">
        <v>65</v>
      </c>
      <c r="J50" s="217"/>
      <c r="K50" s="230"/>
    </row>
    <row r="51" spans="1:11" ht="12.75" customHeight="1">
      <c r="A51" s="58">
        <v>15</v>
      </c>
      <c r="B51" s="295">
        <v>14111500</v>
      </c>
      <c r="C51" s="298" t="s">
        <v>101</v>
      </c>
      <c r="D51" s="299">
        <v>4</v>
      </c>
      <c r="E51" s="298" t="s">
        <v>78</v>
      </c>
      <c r="F51" s="107">
        <v>1350</v>
      </c>
      <c r="G51" s="27">
        <f t="shared" si="3"/>
        <v>5400</v>
      </c>
      <c r="H51" s="303" t="s">
        <v>64</v>
      </c>
      <c r="I51" s="303" t="s">
        <v>65</v>
      </c>
      <c r="J51" s="217"/>
      <c r="K51" s="230"/>
    </row>
    <row r="52" spans="1:11" ht="12.75" customHeight="1">
      <c r="A52" s="58"/>
      <c r="B52" s="295"/>
      <c r="C52" s="102"/>
      <c r="D52" s="205"/>
      <c r="E52" s="205"/>
      <c r="F52" s="107"/>
      <c r="G52" s="27"/>
      <c r="H52" s="303"/>
      <c r="I52" s="303"/>
      <c r="J52" s="217"/>
      <c r="K52" s="230"/>
    </row>
    <row r="53" spans="1:11" ht="12.75" customHeight="1">
      <c r="A53" s="245"/>
      <c r="B53" s="326"/>
      <c r="C53" s="328"/>
      <c r="D53" s="329"/>
      <c r="E53" s="329"/>
      <c r="F53" s="330"/>
      <c r="G53" s="331">
        <v>833080</v>
      </c>
      <c r="H53" s="332"/>
      <c r="I53" s="332"/>
      <c r="J53" s="332"/>
      <c r="K53" s="253"/>
    </row>
    <row r="54" spans="1:11" ht="12.75" customHeight="1">
      <c r="A54" s="334"/>
      <c r="B54" s="335"/>
      <c r="C54" s="336" t="s">
        <v>107</v>
      </c>
      <c r="D54" s="337"/>
      <c r="E54" s="338"/>
      <c r="F54" s="340"/>
      <c r="G54" s="340"/>
      <c r="H54" s="342"/>
      <c r="I54" s="342"/>
      <c r="J54" s="342"/>
      <c r="K54" s="296"/>
    </row>
    <row r="55" spans="1:11" ht="12.75" customHeight="1">
      <c r="A55" s="346">
        <v>1</v>
      </c>
      <c r="B55" s="252">
        <v>84111500</v>
      </c>
      <c r="C55" s="349" t="s">
        <v>114</v>
      </c>
      <c r="D55" s="37">
        <v>0</v>
      </c>
      <c r="E55" s="37" t="s">
        <v>41</v>
      </c>
      <c r="F55" s="37"/>
      <c r="G55" s="351"/>
      <c r="H55" s="352"/>
      <c r="I55" s="352"/>
      <c r="J55" s="352"/>
      <c r="K55" s="348"/>
    </row>
    <row r="56" spans="1:11" ht="12.75" customHeight="1">
      <c r="A56" s="353"/>
      <c r="B56" s="355"/>
      <c r="C56" s="356" t="s">
        <v>41</v>
      </c>
      <c r="D56" s="357">
        <v>0</v>
      </c>
      <c r="E56" s="358" t="s">
        <v>41</v>
      </c>
      <c r="F56" s="359">
        <v>0</v>
      </c>
      <c r="G56" s="360">
        <f>D56*F56</f>
        <v>0</v>
      </c>
      <c r="H56" s="362"/>
      <c r="I56" s="362"/>
      <c r="J56" s="362"/>
      <c r="K56" s="319"/>
    </row>
    <row r="57" spans="1:11" ht="12.75" customHeight="1">
      <c r="A57" s="363"/>
      <c r="B57" s="364"/>
      <c r="C57" s="367" t="s">
        <v>41</v>
      </c>
      <c r="D57" s="369">
        <v>0</v>
      </c>
      <c r="E57" s="370" t="s">
        <v>41</v>
      </c>
      <c r="F57" s="371"/>
      <c r="G57" s="373">
        <v>0</v>
      </c>
      <c r="H57" s="374"/>
      <c r="I57" s="374"/>
      <c r="J57" s="374"/>
      <c r="K57" s="262">
        <f>G55+G56+G57</f>
        <v>0</v>
      </c>
    </row>
    <row r="58" spans="1:11" ht="12.75" customHeight="1">
      <c r="A58" s="376"/>
      <c r="B58" s="376"/>
      <c r="C58" s="377" t="s">
        <v>123</v>
      </c>
      <c r="D58" s="379"/>
      <c r="E58" s="380"/>
      <c r="F58" s="381"/>
      <c r="G58" s="382"/>
      <c r="H58" s="383"/>
      <c r="I58" s="383"/>
      <c r="J58" s="383"/>
      <c r="K58" s="294"/>
    </row>
    <row r="59" spans="1:11" ht="12.75" customHeight="1">
      <c r="A59" s="384">
        <v>1</v>
      </c>
      <c r="B59" s="252">
        <v>72103300</v>
      </c>
      <c r="C59" s="385" t="s">
        <v>125</v>
      </c>
      <c r="D59" s="386">
        <v>0</v>
      </c>
      <c r="E59" s="388" t="s">
        <v>41</v>
      </c>
      <c r="F59" s="389">
        <v>0</v>
      </c>
      <c r="G59" s="360">
        <f>D59*F59</f>
        <v>0</v>
      </c>
      <c r="H59" s="391"/>
      <c r="I59" s="391"/>
      <c r="J59" s="391"/>
      <c r="K59" s="348"/>
    </row>
    <row r="60" spans="1:11" ht="12.75" customHeight="1">
      <c r="A60" s="353">
        <v>2</v>
      </c>
      <c r="B60" s="193">
        <v>60101600</v>
      </c>
      <c r="C60" s="356" t="s">
        <v>129</v>
      </c>
      <c r="D60" s="357">
        <v>0</v>
      </c>
      <c r="E60" s="358" t="s">
        <v>41</v>
      </c>
      <c r="F60" s="359">
        <v>0</v>
      </c>
      <c r="G60" s="373">
        <v>0</v>
      </c>
      <c r="H60" s="392"/>
      <c r="I60" s="392"/>
      <c r="J60" s="392"/>
      <c r="K60" s="319"/>
    </row>
    <row r="61" spans="1:11" ht="12.75" customHeight="1">
      <c r="A61" s="353">
        <v>3</v>
      </c>
      <c r="B61" s="393">
        <v>84131500</v>
      </c>
      <c r="C61" s="394" t="s">
        <v>131</v>
      </c>
      <c r="D61" s="395"/>
      <c r="E61" s="358" t="s">
        <v>41</v>
      </c>
      <c r="F61" s="359">
        <v>0</v>
      </c>
      <c r="G61" s="360">
        <f>D61*F61</f>
        <v>0</v>
      </c>
      <c r="H61" s="396"/>
      <c r="I61" s="396"/>
      <c r="J61" s="397"/>
      <c r="K61" s="398"/>
    </row>
    <row r="62" spans="1:11" ht="12.75" customHeight="1">
      <c r="A62" s="353">
        <v>4</v>
      </c>
      <c r="B62" s="399" t="s">
        <v>134</v>
      </c>
      <c r="C62" s="394" t="s">
        <v>135</v>
      </c>
      <c r="D62" s="395"/>
      <c r="E62" s="18"/>
      <c r="F62" s="18"/>
      <c r="G62" s="373">
        <v>0</v>
      </c>
      <c r="H62" s="400"/>
      <c r="I62" s="400"/>
      <c r="J62" s="402"/>
      <c r="K62" s="319"/>
    </row>
    <row r="63" spans="1:11" ht="12.75" customHeight="1">
      <c r="A63" s="353">
        <v>5</v>
      </c>
      <c r="B63" s="399">
        <v>78111800</v>
      </c>
      <c r="C63" s="394" t="s">
        <v>138</v>
      </c>
      <c r="D63" s="395"/>
      <c r="E63" s="18" t="s">
        <v>41</v>
      </c>
      <c r="F63" s="18">
        <v>0</v>
      </c>
      <c r="G63" s="392"/>
      <c r="H63" s="392"/>
      <c r="I63" s="392"/>
      <c r="J63" s="392"/>
      <c r="K63" s="319"/>
    </row>
    <row r="64" spans="1:11" ht="12.75" customHeight="1">
      <c r="A64" s="353"/>
      <c r="B64" s="355"/>
      <c r="C64" s="404" t="s">
        <v>41</v>
      </c>
      <c r="D64" s="18">
        <v>0</v>
      </c>
      <c r="E64" s="18" t="s">
        <v>41</v>
      </c>
      <c r="F64" s="18"/>
      <c r="G64" s="392">
        <v>0</v>
      </c>
      <c r="H64" s="392"/>
      <c r="I64" s="392"/>
      <c r="J64" s="392"/>
      <c r="K64" s="319"/>
    </row>
    <row r="65" spans="1:11" ht="12.75" customHeight="1">
      <c r="A65" s="406" t="s">
        <v>41</v>
      </c>
      <c r="B65" s="407"/>
      <c r="C65" s="409" t="s">
        <v>41</v>
      </c>
      <c r="D65" s="247">
        <v>0</v>
      </c>
      <c r="E65" s="247" t="s">
        <v>41</v>
      </c>
      <c r="F65" s="247"/>
      <c r="G65" s="397">
        <v>0</v>
      </c>
      <c r="H65" s="397"/>
      <c r="I65" s="397"/>
      <c r="J65" s="397"/>
      <c r="K65" s="253">
        <f>SUM(G59:G65)</f>
        <v>0</v>
      </c>
    </row>
    <row r="66" spans="1:11" ht="12.75" customHeight="1">
      <c r="A66" s="413" t="s">
        <v>22</v>
      </c>
      <c r="B66" s="415" t="s">
        <v>23</v>
      </c>
      <c r="C66" s="416" t="s">
        <v>142</v>
      </c>
      <c r="D66" s="417"/>
      <c r="E66" s="258"/>
      <c r="F66" s="417"/>
      <c r="G66" s="418"/>
      <c r="H66" s="419"/>
      <c r="I66" s="419"/>
      <c r="J66" s="419"/>
      <c r="K66" s="420"/>
    </row>
    <row r="67" spans="1:11" ht="12.75" customHeight="1">
      <c r="A67" s="33">
        <v>1</v>
      </c>
      <c r="B67" s="421" t="s">
        <v>144</v>
      </c>
      <c r="C67" s="422" t="s">
        <v>145</v>
      </c>
      <c r="D67" s="423">
        <v>12</v>
      </c>
      <c r="E67" s="424" t="s">
        <v>146</v>
      </c>
      <c r="F67" s="425" t="s">
        <v>148</v>
      </c>
      <c r="G67" s="425" t="s">
        <v>149</v>
      </c>
      <c r="H67" s="290" t="s">
        <v>64</v>
      </c>
      <c r="I67" s="290" t="s">
        <v>65</v>
      </c>
      <c r="J67" s="207"/>
      <c r="K67" s="292"/>
    </row>
    <row r="68" spans="1:11" ht="12.75" customHeight="1">
      <c r="A68" s="58">
        <v>2</v>
      </c>
      <c r="B68" s="421" t="s">
        <v>151</v>
      </c>
      <c r="C68" s="422" t="s">
        <v>152</v>
      </c>
      <c r="D68" s="423">
        <v>12</v>
      </c>
      <c r="E68" s="339" t="s">
        <v>146</v>
      </c>
      <c r="F68" s="425" t="s">
        <v>153</v>
      </c>
      <c r="G68" s="425" t="s">
        <v>154</v>
      </c>
      <c r="H68" s="303" t="s">
        <v>64</v>
      </c>
      <c r="I68" s="303" t="s">
        <v>65</v>
      </c>
      <c r="J68" s="217"/>
      <c r="K68" s="230"/>
    </row>
    <row r="69" spans="1:11" ht="12.75" customHeight="1">
      <c r="A69" s="58">
        <v>3</v>
      </c>
      <c r="B69" s="421" t="s">
        <v>156</v>
      </c>
      <c r="C69" s="422" t="s">
        <v>157</v>
      </c>
      <c r="D69" s="423">
        <v>24</v>
      </c>
      <c r="E69" s="339" t="s">
        <v>158</v>
      </c>
      <c r="F69" s="425" t="s">
        <v>160</v>
      </c>
      <c r="G69" s="425" t="s">
        <v>161</v>
      </c>
      <c r="H69" s="303" t="s">
        <v>64</v>
      </c>
      <c r="I69" s="303" t="s">
        <v>65</v>
      </c>
      <c r="J69" s="217"/>
      <c r="K69" s="230"/>
    </row>
    <row r="70" spans="1:11" ht="12.75" customHeight="1">
      <c r="A70" s="58">
        <v>4</v>
      </c>
      <c r="B70" s="421" t="s">
        <v>163</v>
      </c>
      <c r="C70" s="422" t="s">
        <v>164</v>
      </c>
      <c r="D70" s="423">
        <v>12</v>
      </c>
      <c r="E70" s="339" t="s">
        <v>146</v>
      </c>
      <c r="F70" s="425" t="s">
        <v>148</v>
      </c>
      <c r="G70" s="425" t="s">
        <v>149</v>
      </c>
      <c r="H70" s="303" t="s">
        <v>64</v>
      </c>
      <c r="I70" s="303" t="s">
        <v>65</v>
      </c>
      <c r="J70" s="217"/>
      <c r="K70" s="230"/>
    </row>
    <row r="71" spans="1:11" ht="12.75" customHeight="1">
      <c r="A71" s="58">
        <v>5</v>
      </c>
      <c r="B71" s="421" t="s">
        <v>165</v>
      </c>
      <c r="C71" s="422" t="s">
        <v>166</v>
      </c>
      <c r="D71" s="423">
        <v>6</v>
      </c>
      <c r="E71" s="339" t="s">
        <v>168</v>
      </c>
      <c r="F71" s="425" t="s">
        <v>169</v>
      </c>
      <c r="G71" s="425" t="s">
        <v>170</v>
      </c>
      <c r="H71" s="303" t="s">
        <v>64</v>
      </c>
      <c r="I71" s="303" t="s">
        <v>65</v>
      </c>
      <c r="J71" s="217"/>
      <c r="K71" s="230"/>
    </row>
    <row r="72" spans="1:11" ht="12.75" customHeight="1">
      <c r="A72" s="58">
        <v>6</v>
      </c>
      <c r="B72" s="421" t="s">
        <v>171</v>
      </c>
      <c r="C72" s="422" t="s">
        <v>172</v>
      </c>
      <c r="D72" s="423">
        <v>10</v>
      </c>
      <c r="E72" s="339" t="s">
        <v>168</v>
      </c>
      <c r="F72" s="425" t="s">
        <v>173</v>
      </c>
      <c r="G72" s="425" t="s">
        <v>174</v>
      </c>
      <c r="H72" s="303" t="s">
        <v>64</v>
      </c>
      <c r="I72" s="303" t="s">
        <v>65</v>
      </c>
      <c r="J72" s="217"/>
      <c r="K72" s="230"/>
    </row>
    <row r="73" spans="1:11" ht="12.75" customHeight="1">
      <c r="A73" s="58">
        <v>7</v>
      </c>
      <c r="B73" s="421" t="s">
        <v>175</v>
      </c>
      <c r="C73" s="422" t="s">
        <v>177</v>
      </c>
      <c r="D73" s="423">
        <v>6</v>
      </c>
      <c r="E73" s="339" t="s">
        <v>168</v>
      </c>
      <c r="F73" s="425" t="s">
        <v>178</v>
      </c>
      <c r="G73" s="425" t="s">
        <v>179</v>
      </c>
      <c r="H73" s="303" t="s">
        <v>64</v>
      </c>
      <c r="I73" s="303" t="s">
        <v>65</v>
      </c>
      <c r="J73" s="217"/>
      <c r="K73" s="230"/>
    </row>
    <row r="74" spans="1:11" ht="12.75" customHeight="1">
      <c r="A74" s="58">
        <v>8</v>
      </c>
      <c r="B74" s="421" t="s">
        <v>180</v>
      </c>
      <c r="C74" s="422" t="s">
        <v>181</v>
      </c>
      <c r="D74" s="423">
        <v>6</v>
      </c>
      <c r="E74" s="339" t="s">
        <v>78</v>
      </c>
      <c r="F74" s="425" t="s">
        <v>183</v>
      </c>
      <c r="G74" s="425" t="s">
        <v>184</v>
      </c>
      <c r="H74" s="303" t="s">
        <v>64</v>
      </c>
      <c r="I74" s="303" t="s">
        <v>65</v>
      </c>
      <c r="J74" s="217"/>
      <c r="K74" s="230"/>
    </row>
    <row r="75" spans="1:11" ht="12.75" customHeight="1">
      <c r="A75" s="58">
        <v>9</v>
      </c>
      <c r="B75" s="421" t="s">
        <v>185</v>
      </c>
      <c r="C75" s="422" t="s">
        <v>186</v>
      </c>
      <c r="D75" s="423">
        <v>10</v>
      </c>
      <c r="E75" s="298" t="s">
        <v>78</v>
      </c>
      <c r="F75" s="425" t="s">
        <v>187</v>
      </c>
      <c r="G75" s="425" t="s">
        <v>188</v>
      </c>
      <c r="H75" s="303" t="s">
        <v>64</v>
      </c>
      <c r="I75" s="303" t="s">
        <v>65</v>
      </c>
      <c r="J75" s="217"/>
      <c r="K75" s="230"/>
    </row>
    <row r="76" spans="1:11" ht="12.75" customHeight="1">
      <c r="A76" s="58">
        <v>10</v>
      </c>
      <c r="B76" s="421" t="s">
        <v>189</v>
      </c>
      <c r="C76" s="422" t="s">
        <v>190</v>
      </c>
      <c r="D76" s="423">
        <v>12</v>
      </c>
      <c r="E76" s="298" t="s">
        <v>78</v>
      </c>
      <c r="F76" s="425" t="s">
        <v>191</v>
      </c>
      <c r="G76" s="425" t="s">
        <v>192</v>
      </c>
      <c r="H76" s="303" t="s">
        <v>64</v>
      </c>
      <c r="I76" s="303" t="s">
        <v>65</v>
      </c>
      <c r="J76" s="217"/>
      <c r="K76" s="230"/>
    </row>
    <row r="77" spans="1:11" ht="12.75" customHeight="1">
      <c r="A77" s="58">
        <v>11</v>
      </c>
      <c r="B77" s="421" t="s">
        <v>193</v>
      </c>
      <c r="C77" s="422" t="s">
        <v>194</v>
      </c>
      <c r="D77" s="423">
        <v>6</v>
      </c>
      <c r="E77" s="339" t="s">
        <v>146</v>
      </c>
      <c r="F77" s="425" t="s">
        <v>160</v>
      </c>
      <c r="G77" s="425" t="s">
        <v>196</v>
      </c>
      <c r="H77" s="303" t="s">
        <v>64</v>
      </c>
      <c r="I77" s="303" t="s">
        <v>65</v>
      </c>
      <c r="J77" s="217"/>
      <c r="K77" s="230"/>
    </row>
    <row r="78" spans="1:11" ht="12.75" customHeight="1">
      <c r="A78" s="58"/>
      <c r="B78" s="421"/>
      <c r="C78" s="298"/>
      <c r="D78" s="299"/>
      <c r="E78" s="298"/>
      <c r="F78" s="453"/>
      <c r="G78" s="455"/>
      <c r="H78" s="303" t="s">
        <v>64</v>
      </c>
      <c r="I78" s="303" t="s">
        <v>65</v>
      </c>
      <c r="J78" s="217"/>
      <c r="K78" s="230"/>
    </row>
    <row r="79" spans="1:11" ht="12.75" customHeight="1">
      <c r="A79" s="58"/>
      <c r="B79" s="421"/>
      <c r="C79" s="339"/>
      <c r="D79" s="205"/>
      <c r="E79" s="205"/>
      <c r="F79" s="107"/>
      <c r="G79" s="27"/>
      <c r="H79" s="303"/>
      <c r="I79" s="303"/>
      <c r="J79" s="27"/>
      <c r="K79" s="230"/>
    </row>
    <row r="80" spans="1:11" ht="12.75" customHeight="1">
      <c r="A80" s="245"/>
      <c r="B80" s="421"/>
      <c r="C80" s="328"/>
      <c r="D80" s="329"/>
      <c r="E80" s="329"/>
      <c r="F80" s="330"/>
      <c r="G80" s="465">
        <v>1027000</v>
      </c>
      <c r="H80" s="332"/>
      <c r="I80" s="332"/>
      <c r="J80" s="332"/>
      <c r="K80" s="253"/>
    </row>
    <row r="81" spans="1:11" ht="12.75" customHeight="1">
      <c r="A81" s="466"/>
      <c r="B81" s="467"/>
      <c r="C81" s="417" t="s">
        <v>201</v>
      </c>
      <c r="D81" s="468"/>
      <c r="E81" s="468"/>
      <c r="F81" s="469"/>
      <c r="G81" s="470"/>
      <c r="H81" s="471"/>
      <c r="I81" s="471"/>
      <c r="J81" s="471"/>
      <c r="K81" s="472"/>
    </row>
    <row r="82" spans="1:11" ht="12.75" customHeight="1">
      <c r="A82" s="23">
        <v>1</v>
      </c>
      <c r="B82" s="473" t="s">
        <v>203</v>
      </c>
      <c r="C82" s="102" t="s">
        <v>204</v>
      </c>
      <c r="D82" s="205">
        <v>2</v>
      </c>
      <c r="E82" s="205" t="s">
        <v>205</v>
      </c>
      <c r="F82" s="314"/>
      <c r="G82" s="27">
        <f t="shared" ref="G82:G101" si="5">(D82*F82)</f>
        <v>0</v>
      </c>
      <c r="H82" s="63" t="s">
        <v>64</v>
      </c>
      <c r="I82" s="63" t="s">
        <v>65</v>
      </c>
      <c r="J82" s="27"/>
      <c r="K82" s="318"/>
    </row>
    <row r="83" spans="1:11" ht="12.75" customHeight="1">
      <c r="A83" s="23">
        <v>2</v>
      </c>
      <c r="B83" s="473" t="s">
        <v>207</v>
      </c>
      <c r="C83" s="102" t="s">
        <v>208</v>
      </c>
      <c r="D83" s="205">
        <v>2</v>
      </c>
      <c r="E83" s="205" t="s">
        <v>128</v>
      </c>
      <c r="F83" s="314"/>
      <c r="G83" s="27">
        <f t="shared" si="5"/>
        <v>0</v>
      </c>
      <c r="H83" s="63" t="s">
        <v>64</v>
      </c>
      <c r="I83" s="63" t="s">
        <v>65</v>
      </c>
      <c r="J83" s="27"/>
      <c r="K83" s="318"/>
    </row>
    <row r="84" spans="1:11" ht="12.75" customHeight="1">
      <c r="A84" s="23">
        <v>3</v>
      </c>
      <c r="B84" s="473" t="s">
        <v>212</v>
      </c>
      <c r="C84" s="102" t="s">
        <v>213</v>
      </c>
      <c r="D84" s="205">
        <v>1</v>
      </c>
      <c r="E84" s="205" t="s">
        <v>214</v>
      </c>
      <c r="F84" s="314"/>
      <c r="G84" s="27">
        <f t="shared" si="5"/>
        <v>0</v>
      </c>
      <c r="H84" s="63" t="s">
        <v>64</v>
      </c>
      <c r="I84" s="63" t="s">
        <v>65</v>
      </c>
      <c r="J84" s="27"/>
      <c r="K84" s="318"/>
    </row>
    <row r="85" spans="1:11" ht="12.75" customHeight="1">
      <c r="A85" s="23"/>
      <c r="B85" s="473" t="s">
        <v>216</v>
      </c>
      <c r="C85" s="102" t="s">
        <v>217</v>
      </c>
      <c r="D85" s="205">
        <v>1</v>
      </c>
      <c r="E85" s="205" t="s">
        <v>214</v>
      </c>
      <c r="F85" s="107"/>
      <c r="G85" s="27">
        <f t="shared" si="5"/>
        <v>0</v>
      </c>
      <c r="H85" s="63" t="s">
        <v>64</v>
      </c>
      <c r="I85" s="63" t="s">
        <v>65</v>
      </c>
      <c r="J85" s="27"/>
      <c r="K85" s="318"/>
    </row>
    <row r="86" spans="1:11" ht="12.75" customHeight="1">
      <c r="A86" s="97"/>
      <c r="B86" s="59"/>
      <c r="C86" s="65"/>
      <c r="D86" s="495"/>
      <c r="E86" s="497"/>
      <c r="F86" s="499"/>
      <c r="G86" s="70">
        <f t="shared" si="5"/>
        <v>0</v>
      </c>
      <c r="H86" s="63" t="s">
        <v>64</v>
      </c>
      <c r="I86" s="63" t="s">
        <v>65</v>
      </c>
      <c r="J86" s="186"/>
      <c r="K86" s="87"/>
    </row>
    <row r="87" spans="1:11" ht="12.75" customHeight="1">
      <c r="A87" s="466"/>
      <c r="B87" s="501" t="s">
        <v>222</v>
      </c>
      <c r="C87" s="502" t="s">
        <v>223</v>
      </c>
      <c r="D87" s="503"/>
      <c r="E87" s="505"/>
      <c r="F87" s="506"/>
      <c r="G87" s="507">
        <f t="shared" si="5"/>
        <v>0</v>
      </c>
      <c r="H87" s="508"/>
      <c r="I87" s="508"/>
      <c r="J87" s="508"/>
      <c r="K87" s="267"/>
    </row>
    <row r="88" spans="1:11" ht="12.75" customHeight="1">
      <c r="A88" s="23">
        <v>1</v>
      </c>
      <c r="B88" s="19" t="s">
        <v>227</v>
      </c>
      <c r="C88" s="509" t="s">
        <v>228</v>
      </c>
      <c r="D88" s="289">
        <v>20</v>
      </c>
      <c r="E88" s="205" t="s">
        <v>40</v>
      </c>
      <c r="F88" s="283"/>
      <c r="G88" s="39">
        <f t="shared" si="5"/>
        <v>0</v>
      </c>
      <c r="H88" s="207"/>
      <c r="I88" s="207"/>
      <c r="J88" s="207"/>
      <c r="K88" s="292"/>
    </row>
    <row r="89" spans="1:11" ht="12.75" customHeight="1">
      <c r="A89" s="23">
        <v>2</v>
      </c>
      <c r="B89" s="19" t="s">
        <v>227</v>
      </c>
      <c r="C89" s="511" t="s">
        <v>230</v>
      </c>
      <c r="D89" s="304">
        <v>20</v>
      </c>
      <c r="E89" s="205" t="s">
        <v>40</v>
      </c>
      <c r="F89" s="107"/>
      <c r="G89" s="39">
        <f t="shared" si="5"/>
        <v>0</v>
      </c>
      <c r="H89" s="207"/>
      <c r="I89" s="207"/>
      <c r="J89" s="207"/>
      <c r="K89" s="230"/>
    </row>
    <row r="90" spans="1:11" ht="12.75" customHeight="1">
      <c r="A90" s="23">
        <v>3</v>
      </c>
      <c r="B90" s="19" t="s">
        <v>227</v>
      </c>
      <c r="C90" s="511" t="s">
        <v>233</v>
      </c>
      <c r="D90" s="304">
        <v>20</v>
      </c>
      <c r="E90" s="205" t="s">
        <v>40</v>
      </c>
      <c r="F90" s="107"/>
      <c r="G90" s="39">
        <f t="shared" si="5"/>
        <v>0</v>
      </c>
      <c r="H90" s="207"/>
      <c r="I90" s="207"/>
      <c r="J90" s="207"/>
      <c r="K90" s="230"/>
    </row>
    <row r="91" spans="1:11" ht="12.75" customHeight="1">
      <c r="A91" s="23">
        <v>4</v>
      </c>
      <c r="B91" s="19" t="s">
        <v>227</v>
      </c>
      <c r="C91" s="511" t="s">
        <v>237</v>
      </c>
      <c r="D91" s="304">
        <v>30</v>
      </c>
      <c r="E91" s="205" t="s">
        <v>40</v>
      </c>
      <c r="F91" s="107"/>
      <c r="G91" s="39">
        <f t="shared" si="5"/>
        <v>0</v>
      </c>
      <c r="H91" s="207"/>
      <c r="I91" s="207"/>
      <c r="J91" s="207"/>
      <c r="K91" s="230"/>
    </row>
    <row r="92" spans="1:11" ht="12.75" customHeight="1">
      <c r="A92" s="23">
        <v>5</v>
      </c>
      <c r="B92" s="19" t="s">
        <v>227</v>
      </c>
      <c r="C92" s="511" t="s">
        <v>239</v>
      </c>
      <c r="D92" s="304">
        <v>30</v>
      </c>
      <c r="E92" s="205" t="s">
        <v>40</v>
      </c>
      <c r="F92" s="107"/>
      <c r="G92" s="39">
        <f t="shared" si="5"/>
        <v>0</v>
      </c>
      <c r="H92" s="207"/>
      <c r="I92" s="207"/>
      <c r="J92" s="207"/>
      <c r="K92" s="230"/>
    </row>
    <row r="93" spans="1:11" ht="12.75" customHeight="1">
      <c r="A93" s="23">
        <v>6</v>
      </c>
      <c r="B93" s="19" t="s">
        <v>227</v>
      </c>
      <c r="C93" s="511" t="s">
        <v>242</v>
      </c>
      <c r="D93" s="304">
        <v>5</v>
      </c>
      <c r="E93" s="205" t="s">
        <v>40</v>
      </c>
      <c r="F93" s="107"/>
      <c r="G93" s="39">
        <f t="shared" si="5"/>
        <v>0</v>
      </c>
      <c r="H93" s="207"/>
      <c r="I93" s="207"/>
      <c r="J93" s="207"/>
      <c r="K93" s="230"/>
    </row>
    <row r="94" spans="1:11" ht="12.75" customHeight="1">
      <c r="A94" s="23">
        <v>7</v>
      </c>
      <c r="B94" s="19" t="s">
        <v>227</v>
      </c>
      <c r="C94" s="511" t="s">
        <v>245</v>
      </c>
      <c r="D94" s="304">
        <v>5</v>
      </c>
      <c r="E94" s="205" t="s">
        <v>40</v>
      </c>
      <c r="F94" s="107"/>
      <c r="G94" s="39">
        <f t="shared" si="5"/>
        <v>0</v>
      </c>
      <c r="H94" s="207"/>
      <c r="I94" s="207"/>
      <c r="J94" s="207"/>
      <c r="K94" s="230"/>
    </row>
    <row r="95" spans="1:11" ht="12.75" customHeight="1">
      <c r="A95" s="23">
        <v>8</v>
      </c>
      <c r="B95" s="19" t="s">
        <v>227</v>
      </c>
      <c r="C95" s="511" t="s">
        <v>247</v>
      </c>
      <c r="D95" s="304">
        <v>5</v>
      </c>
      <c r="E95" s="205" t="s">
        <v>40</v>
      </c>
      <c r="F95" s="107"/>
      <c r="G95" s="39">
        <f t="shared" si="5"/>
        <v>0</v>
      </c>
      <c r="H95" s="207"/>
      <c r="I95" s="207"/>
      <c r="J95" s="207"/>
      <c r="K95" s="230"/>
    </row>
    <row r="96" spans="1:11" ht="12.75" customHeight="1">
      <c r="A96" s="23">
        <v>9</v>
      </c>
      <c r="B96" s="19" t="s">
        <v>227</v>
      </c>
      <c r="C96" s="523" t="s">
        <v>250</v>
      </c>
      <c r="D96" s="524">
        <v>5</v>
      </c>
      <c r="E96" s="205" t="s">
        <v>40</v>
      </c>
      <c r="F96" s="330"/>
      <c r="G96" s="182">
        <f t="shared" si="5"/>
        <v>0</v>
      </c>
      <c r="H96" s="332"/>
      <c r="I96" s="332"/>
      <c r="J96" s="332"/>
      <c r="K96" s="253"/>
    </row>
    <row r="97" spans="1:11" ht="12.75" customHeight="1">
      <c r="A97" s="23">
        <v>10</v>
      </c>
      <c r="B97" s="19" t="s">
        <v>227</v>
      </c>
      <c r="C97" s="18" t="s">
        <v>254</v>
      </c>
      <c r="D97" s="23">
        <v>1</v>
      </c>
      <c r="E97" s="205" t="s">
        <v>40</v>
      </c>
      <c r="F97" s="27"/>
      <c r="G97" s="39">
        <f t="shared" si="5"/>
        <v>0</v>
      </c>
      <c r="H97" s="158"/>
      <c r="I97" s="158"/>
      <c r="J97" s="158"/>
      <c r="K97" s="530">
        <f t="shared" ref="K97:K102" si="6">SUM(G82:G96)</f>
        <v>0</v>
      </c>
    </row>
    <row r="98" spans="1:11" ht="12.75" customHeight="1">
      <c r="A98" s="23">
        <v>11</v>
      </c>
      <c r="B98" s="19" t="s">
        <v>227</v>
      </c>
      <c r="C98" s="18" t="s">
        <v>258</v>
      </c>
      <c r="D98" s="23">
        <v>30</v>
      </c>
      <c r="E98" s="205" t="s">
        <v>40</v>
      </c>
      <c r="F98" s="27"/>
      <c r="G98" s="39">
        <f t="shared" si="5"/>
        <v>0</v>
      </c>
      <c r="H98" s="158"/>
      <c r="I98" s="158"/>
      <c r="J98" s="158"/>
      <c r="K98" s="530">
        <f t="shared" si="6"/>
        <v>0</v>
      </c>
    </row>
    <row r="99" spans="1:11" ht="12.75" customHeight="1">
      <c r="A99" s="23">
        <v>12</v>
      </c>
      <c r="B99" s="19" t="s">
        <v>227</v>
      </c>
      <c r="C99" s="18" t="s">
        <v>262</v>
      </c>
      <c r="D99" s="23">
        <v>30</v>
      </c>
      <c r="E99" s="205" t="s">
        <v>40</v>
      </c>
      <c r="F99" s="27"/>
      <c r="G99" s="39">
        <f t="shared" si="5"/>
        <v>0</v>
      </c>
      <c r="H99" s="158"/>
      <c r="I99" s="158"/>
      <c r="J99" s="158"/>
      <c r="K99" s="530">
        <f t="shared" si="6"/>
        <v>0</v>
      </c>
    </row>
    <row r="100" spans="1:11" ht="12.75" customHeight="1">
      <c r="A100" s="23">
        <v>13</v>
      </c>
      <c r="B100" s="19" t="s">
        <v>227</v>
      </c>
      <c r="C100" s="18" t="s">
        <v>265</v>
      </c>
      <c r="D100" s="23">
        <v>30</v>
      </c>
      <c r="E100" s="205" t="s">
        <v>40</v>
      </c>
      <c r="F100" s="27"/>
      <c r="G100" s="39">
        <f t="shared" si="5"/>
        <v>0</v>
      </c>
      <c r="H100" s="158"/>
      <c r="I100" s="158"/>
      <c r="J100" s="158"/>
      <c r="K100" s="530">
        <f t="shared" si="6"/>
        <v>0</v>
      </c>
    </row>
    <row r="101" spans="1:11" ht="12.75" customHeight="1">
      <c r="A101" s="23">
        <v>14</v>
      </c>
      <c r="B101" s="19" t="s">
        <v>227</v>
      </c>
      <c r="C101" s="18" t="s">
        <v>269</v>
      </c>
      <c r="D101" s="23">
        <v>5</v>
      </c>
      <c r="E101" s="23" t="s">
        <v>40</v>
      </c>
      <c r="F101" s="27"/>
      <c r="G101" s="39">
        <f t="shared" si="5"/>
        <v>0</v>
      </c>
      <c r="H101" s="158"/>
      <c r="I101" s="158"/>
      <c r="J101" s="158"/>
      <c r="K101" s="530">
        <f t="shared" si="6"/>
        <v>0</v>
      </c>
    </row>
    <row r="102" spans="1:11" ht="12.75" customHeight="1">
      <c r="A102" s="23"/>
      <c r="B102" s="23"/>
      <c r="C102" s="18"/>
      <c r="D102" s="23"/>
      <c r="E102" s="23"/>
      <c r="F102" s="27"/>
      <c r="G102" s="158"/>
      <c r="H102" s="158"/>
      <c r="I102" s="158"/>
      <c r="J102" s="158"/>
      <c r="K102" s="530">
        <f t="shared" si="6"/>
        <v>0</v>
      </c>
    </row>
    <row r="103" spans="1:11" ht="12.75" customHeight="1">
      <c r="A103" s="5"/>
      <c r="B103" s="5"/>
      <c r="C103" s="5" t="s">
        <v>272</v>
      </c>
      <c r="D103" s="5"/>
      <c r="E103" s="5"/>
      <c r="F103" s="225"/>
      <c r="G103" s="5"/>
      <c r="H103" s="5"/>
      <c r="I103" s="5"/>
      <c r="J103" s="5"/>
      <c r="K103" s="231">
        <v>2205080</v>
      </c>
    </row>
    <row r="104" spans="1:11" ht="12.75" customHeight="1">
      <c r="A104" s="5"/>
      <c r="B104" s="5"/>
      <c r="C104" s="5"/>
      <c r="D104" s="5"/>
      <c r="E104" s="5" t="s">
        <v>54</v>
      </c>
      <c r="F104" s="225"/>
      <c r="G104" s="5"/>
      <c r="H104" s="5"/>
      <c r="I104" s="5"/>
      <c r="J104" s="5"/>
      <c r="K104" s="544">
        <f>SUM(K102:K103)</f>
        <v>2205080</v>
      </c>
    </row>
    <row r="105" spans="1:11" ht="12.75" customHeight="1">
      <c r="A105" s="5"/>
      <c r="B105" s="5"/>
      <c r="C105" s="5"/>
      <c r="D105" s="5"/>
      <c r="E105" s="546" t="s">
        <v>277</v>
      </c>
      <c r="F105" s="547"/>
      <c r="G105" s="546"/>
      <c r="H105" s="546"/>
      <c r="I105" s="546"/>
      <c r="J105" s="546"/>
      <c r="K105" s="550">
        <f>K104</f>
        <v>2205080</v>
      </c>
    </row>
    <row r="106" spans="1:11" ht="12.75" customHeight="1">
      <c r="A106" s="5"/>
      <c r="B106" s="5"/>
      <c r="C106" s="5" t="s">
        <v>279</v>
      </c>
      <c r="D106" s="5"/>
      <c r="E106" s="5"/>
      <c r="F106" s="5"/>
      <c r="G106" s="5"/>
      <c r="H106" s="5"/>
      <c r="I106" s="5"/>
      <c r="J106" s="5"/>
      <c r="K106" s="5"/>
    </row>
    <row r="107" spans="1:11" ht="12.75" customHeight="1">
      <c r="A107" s="5"/>
      <c r="B107" s="5"/>
      <c r="C107" s="5" t="s">
        <v>280</v>
      </c>
      <c r="D107" s="5"/>
      <c r="E107" s="5"/>
      <c r="F107" s="5"/>
      <c r="G107" s="5"/>
      <c r="H107" s="5"/>
      <c r="I107" s="5"/>
      <c r="J107" s="5"/>
      <c r="K107" s="5"/>
    </row>
    <row r="108" spans="1:11" ht="12.75" customHeight="1">
      <c r="A108" s="5"/>
      <c r="B108" s="5"/>
      <c r="C108" s="5" t="s">
        <v>282</v>
      </c>
      <c r="D108" s="5"/>
      <c r="E108" s="5"/>
      <c r="F108" s="5"/>
      <c r="G108" s="5"/>
      <c r="H108" s="5"/>
      <c r="I108" s="5"/>
      <c r="J108" s="5"/>
      <c r="K108" s="5"/>
    </row>
    <row r="109" spans="1:11" ht="12.75" customHeight="1">
      <c r="A109" s="5"/>
      <c r="B109" s="5"/>
      <c r="C109" s="1039" t="s">
        <v>284</v>
      </c>
      <c r="D109" s="1016"/>
      <c r="E109" s="1016"/>
      <c r="F109" s="1016"/>
      <c r="G109" s="1016"/>
      <c r="H109" s="1016"/>
      <c r="I109" s="1016"/>
      <c r="J109" s="1016"/>
      <c r="K109" s="1016"/>
    </row>
    <row r="110" spans="1:11" ht="15" customHeight="1">
      <c r="A110" s="1040" t="s">
        <v>286</v>
      </c>
      <c r="B110" s="1016"/>
      <c r="C110" s="1016"/>
      <c r="D110" s="1016"/>
      <c r="E110" s="1016"/>
      <c r="F110" s="1016"/>
      <c r="G110" s="1016"/>
      <c r="H110" s="1016"/>
      <c r="I110" s="1016"/>
      <c r="J110" s="1016"/>
      <c r="K110" s="1016"/>
    </row>
    <row r="111" spans="1:11" ht="15" customHeight="1">
      <c r="A111" s="1041" t="s">
        <v>287</v>
      </c>
      <c r="B111" s="1016"/>
      <c r="C111" s="1016"/>
      <c r="D111" s="1016"/>
      <c r="E111" s="1016"/>
      <c r="F111" s="1016"/>
      <c r="G111" s="1016"/>
      <c r="H111" s="1016"/>
      <c r="I111" s="1016"/>
      <c r="J111" s="1016"/>
      <c r="K111" s="1016"/>
    </row>
    <row r="112" spans="1:11" ht="12.75" customHeight="1">
      <c r="A112" s="5"/>
      <c r="B112" s="5"/>
      <c r="C112" s="1042"/>
      <c r="D112" s="1016"/>
      <c r="E112" s="1016"/>
      <c r="F112" s="1016"/>
      <c r="G112" s="1016"/>
      <c r="H112" s="1016"/>
      <c r="I112" s="1016"/>
      <c r="J112" s="1016"/>
      <c r="K112" s="1016"/>
    </row>
    <row r="113" spans="1:11" ht="12.75" customHeight="1">
      <c r="A113" s="5"/>
      <c r="B113" s="5"/>
      <c r="C113" s="5" t="s">
        <v>289</v>
      </c>
      <c r="D113" s="5"/>
      <c r="E113" s="5"/>
      <c r="F113" s="564"/>
      <c r="G113" s="564"/>
      <c r="H113" s="564"/>
      <c r="I113" s="564"/>
      <c r="J113" s="564"/>
      <c r="K113" s="564"/>
    </row>
    <row r="114" spans="1:11" ht="12.75" customHeight="1">
      <c r="A114" s="5"/>
      <c r="B114" s="5"/>
      <c r="C114" s="3" t="s">
        <v>291</v>
      </c>
      <c r="D114" s="5"/>
      <c r="E114" s="5"/>
      <c r="F114" s="1043" t="s">
        <v>292</v>
      </c>
      <c r="G114" s="1044"/>
      <c r="H114" s="1044"/>
      <c r="I114" s="1044"/>
      <c r="J114" s="1044"/>
      <c r="K114" s="1044"/>
    </row>
    <row r="115" spans="1:11" ht="12.75" customHeight="1"/>
    <row r="116" spans="1:11" ht="12.75" customHeight="1"/>
    <row r="117" spans="1:11" ht="12.75" customHeight="1"/>
    <row r="118" spans="1:11" ht="12.75" customHeight="1"/>
    <row r="119" spans="1:11" ht="12.75" customHeight="1"/>
    <row r="120" spans="1:11" ht="12.75" customHeight="1"/>
    <row r="121" spans="1:11" ht="12.75" customHeight="1"/>
    <row r="122" spans="1:11" ht="12.75" customHeight="1"/>
    <row r="123" spans="1:11" ht="12.75" customHeight="1"/>
    <row r="124" spans="1:11" ht="12.75" customHeight="1"/>
    <row r="125" spans="1:11" ht="12.75" customHeight="1"/>
    <row r="126" spans="1:11" ht="12.75" customHeight="1"/>
    <row r="127" spans="1:11" ht="12.75" customHeight="1"/>
    <row r="128" spans="1:11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</sheetData>
  <mergeCells count="27">
    <mergeCell ref="C112:K112"/>
    <mergeCell ref="F114:K114"/>
    <mergeCell ref="G11:G12"/>
    <mergeCell ref="H11:H12"/>
    <mergeCell ref="C31:G31"/>
    <mergeCell ref="A34:K34"/>
    <mergeCell ref="C109:K109"/>
    <mergeCell ref="A110:K110"/>
    <mergeCell ref="A111:K111"/>
    <mergeCell ref="A13:K13"/>
    <mergeCell ref="D8:K8"/>
    <mergeCell ref="D9:K9"/>
    <mergeCell ref="A11:A12"/>
    <mergeCell ref="B11:B12"/>
    <mergeCell ref="C11:C12"/>
    <mergeCell ref="D11:E11"/>
    <mergeCell ref="F11:F12"/>
    <mergeCell ref="A7:K7"/>
    <mergeCell ref="A8:C8"/>
    <mergeCell ref="I11:I12"/>
    <mergeCell ref="J11:J12"/>
    <mergeCell ref="K11:K12"/>
    <mergeCell ref="C1:K1"/>
    <mergeCell ref="C2:K2"/>
    <mergeCell ref="A3:K3"/>
    <mergeCell ref="A4:K4"/>
    <mergeCell ref="A6:K6"/>
  </mergeCells>
  <pageMargins left="3.937007874015748E-2" right="3.937007874015748E-2" top="0.19685039370078741" bottom="0.19685039370078741" header="0" footer="0"/>
  <pageSetup orientation="landscape"/>
  <rowBreaks count="4" manualBreakCount="4">
    <brk id="80" man="1"/>
    <brk id="33" man="1"/>
    <brk id="53" man="1"/>
    <brk id="104" man="1"/>
  </rowBreak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013"/>
  <sheetViews>
    <sheetView workbookViewId="0">
      <pane ySplit="12" topLeftCell="A13" activePane="bottomLeft" state="frozen"/>
      <selection pane="bottomLeft" activeCell="B14" sqref="B14"/>
    </sheetView>
  </sheetViews>
  <sheetFormatPr baseColWidth="10" defaultColWidth="12.5703125" defaultRowHeight="15" customHeight="1"/>
  <cols>
    <col min="1" max="1" width="5.7109375" customWidth="1"/>
    <col min="2" max="2" width="14.7109375" customWidth="1"/>
    <col min="3" max="3" width="48.7109375" customWidth="1"/>
    <col min="4" max="5" width="8.7109375" customWidth="1"/>
    <col min="6" max="7" width="15.7109375" customWidth="1"/>
    <col min="8" max="9" width="25.7109375" customWidth="1"/>
    <col min="10" max="11" width="15.7109375" customWidth="1"/>
    <col min="12" max="26" width="10.5703125" customWidth="1"/>
  </cols>
  <sheetData>
    <row r="1" spans="1:11" ht="12.75" customHeight="1">
      <c r="A1" s="1"/>
      <c r="B1" s="1"/>
      <c r="C1" s="1015" t="s">
        <v>0</v>
      </c>
      <c r="D1" s="1016"/>
      <c r="E1" s="1016"/>
      <c r="F1" s="1016"/>
      <c r="G1" s="1016"/>
      <c r="H1" s="1016"/>
      <c r="I1" s="1016"/>
      <c r="J1" s="1016"/>
      <c r="K1" s="1016"/>
    </row>
    <row r="2" spans="1:11" ht="12.75" customHeight="1">
      <c r="A2" s="1"/>
      <c r="B2" s="1"/>
      <c r="C2" s="1015" t="s">
        <v>1</v>
      </c>
      <c r="D2" s="1016"/>
      <c r="E2" s="1016"/>
      <c r="F2" s="1016"/>
      <c r="G2" s="1016"/>
      <c r="H2" s="1016"/>
      <c r="I2" s="1016"/>
      <c r="J2" s="1016"/>
      <c r="K2" s="1016"/>
    </row>
    <row r="3" spans="1:11" ht="12.75" customHeight="1">
      <c r="A3" s="1017" t="s">
        <v>4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</row>
    <row r="4" spans="1:11" ht="12.75" customHeight="1">
      <c r="A4" s="1018" t="s">
        <v>6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</row>
    <row r="5" spans="1:11" ht="12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2.75" customHeight="1">
      <c r="A6" s="1019" t="s">
        <v>7</v>
      </c>
      <c r="B6" s="1016"/>
      <c r="C6" s="1016"/>
      <c r="D6" s="1016"/>
      <c r="E6" s="1016"/>
      <c r="F6" s="1016"/>
      <c r="G6" s="1016"/>
      <c r="H6" s="1016"/>
      <c r="I6" s="1016"/>
      <c r="J6" s="1016"/>
      <c r="K6" s="1016"/>
    </row>
    <row r="7" spans="1:11" ht="12.75" customHeight="1">
      <c r="A7" s="1038" t="s">
        <v>9</v>
      </c>
      <c r="B7" s="1016"/>
      <c r="C7" s="1016"/>
      <c r="D7" s="1016"/>
      <c r="E7" s="1016"/>
      <c r="F7" s="1016"/>
      <c r="G7" s="1016"/>
      <c r="H7" s="1016"/>
      <c r="I7" s="1016"/>
      <c r="J7" s="1016"/>
      <c r="K7" s="1016"/>
    </row>
    <row r="8" spans="1:11" ht="12.75" customHeight="1">
      <c r="A8" s="1049" t="s">
        <v>10</v>
      </c>
      <c r="B8" s="1016"/>
      <c r="C8" s="1016"/>
      <c r="D8" s="1050" t="s">
        <v>12</v>
      </c>
      <c r="E8" s="1016"/>
      <c r="F8" s="1016"/>
      <c r="G8" s="1016"/>
      <c r="H8" s="1016"/>
      <c r="I8" s="1016"/>
      <c r="J8" s="1016"/>
      <c r="K8" s="1016"/>
    </row>
    <row r="9" spans="1:11" ht="12.75" customHeight="1">
      <c r="A9" s="5"/>
      <c r="B9" s="5"/>
      <c r="C9" s="5"/>
      <c r="D9" s="1050" t="s">
        <v>19</v>
      </c>
      <c r="E9" s="1016"/>
      <c r="F9" s="1016"/>
      <c r="G9" s="1016"/>
      <c r="H9" s="1016"/>
      <c r="I9" s="1016"/>
      <c r="J9" s="1016"/>
      <c r="K9" s="1016"/>
    </row>
    <row r="10" spans="1:11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25.5" customHeight="1">
      <c r="A11" s="1056" t="s">
        <v>22</v>
      </c>
      <c r="B11" s="1031" t="s">
        <v>23</v>
      </c>
      <c r="C11" s="1024" t="s">
        <v>24</v>
      </c>
      <c r="D11" s="1057" t="s">
        <v>25</v>
      </c>
      <c r="E11" s="1034"/>
      <c r="F11" s="1024" t="s">
        <v>26</v>
      </c>
      <c r="G11" s="1024" t="s">
        <v>27</v>
      </c>
      <c r="H11" s="1024" t="s">
        <v>28</v>
      </c>
      <c r="I11" s="1024" t="s">
        <v>29</v>
      </c>
      <c r="J11" s="1045" t="s">
        <v>30</v>
      </c>
      <c r="K11" s="1029" t="s">
        <v>31</v>
      </c>
    </row>
    <row r="12" spans="1:11" ht="12.75" customHeight="1">
      <c r="A12" s="1025"/>
      <c r="B12" s="1025"/>
      <c r="C12" s="1025"/>
      <c r="D12" s="16" t="s">
        <v>35</v>
      </c>
      <c r="E12" s="17" t="s">
        <v>33</v>
      </c>
      <c r="F12" s="1025"/>
      <c r="G12" s="1025"/>
      <c r="H12" s="1025"/>
      <c r="I12" s="1025"/>
      <c r="J12" s="1025"/>
      <c r="K12" s="1025"/>
    </row>
    <row r="13" spans="1:11" ht="12.75" customHeight="1">
      <c r="A13" s="1041" t="s">
        <v>34</v>
      </c>
      <c r="B13" s="1016"/>
      <c r="C13" s="1016"/>
      <c r="D13" s="1016"/>
      <c r="E13" s="1016"/>
      <c r="F13" s="1016"/>
      <c r="G13" s="1016"/>
      <c r="H13" s="1016"/>
      <c r="I13" s="1016"/>
      <c r="J13" s="1016"/>
      <c r="K13" s="1016"/>
    </row>
    <row r="14" spans="1:11" ht="12.75" customHeight="1">
      <c r="A14" s="11"/>
      <c r="B14" s="12">
        <v>56121500</v>
      </c>
      <c r="C14" s="25" t="s">
        <v>36</v>
      </c>
      <c r="D14" s="22"/>
      <c r="E14" s="22"/>
      <c r="F14" s="29"/>
      <c r="G14" s="29"/>
      <c r="H14" s="29"/>
      <c r="I14" s="29"/>
      <c r="J14" s="29"/>
      <c r="K14" s="31"/>
    </row>
    <row r="15" spans="1:11" ht="12.75" customHeight="1">
      <c r="A15" s="33"/>
      <c r="B15" s="36"/>
      <c r="C15" s="37"/>
      <c r="D15" s="36"/>
      <c r="E15" s="38"/>
      <c r="F15" s="39"/>
      <c r="G15" s="39">
        <f t="shared" ref="G15:G17" si="0">D15*F15</f>
        <v>0</v>
      </c>
      <c r="H15" s="39"/>
      <c r="I15" s="39"/>
      <c r="J15" s="39"/>
      <c r="K15" s="55"/>
    </row>
    <row r="16" spans="1:11" ht="12.75" customHeight="1">
      <c r="A16" s="58"/>
      <c r="B16" s="23"/>
      <c r="C16" s="18"/>
      <c r="D16" s="23"/>
      <c r="E16" s="63"/>
      <c r="F16" s="27"/>
      <c r="G16" s="27">
        <f t="shared" si="0"/>
        <v>0</v>
      </c>
      <c r="H16" s="27"/>
      <c r="I16" s="27"/>
      <c r="J16" s="27"/>
      <c r="K16" s="73"/>
    </row>
    <row r="17" spans="1:11" ht="12.75" customHeight="1">
      <c r="A17" s="75"/>
      <c r="B17" s="77"/>
      <c r="C17" s="79"/>
      <c r="D17" s="77"/>
      <c r="E17" s="82"/>
      <c r="F17" s="84"/>
      <c r="G17" s="84">
        <f t="shared" si="0"/>
        <v>0</v>
      </c>
      <c r="H17" s="84"/>
      <c r="I17" s="84"/>
      <c r="J17" s="84"/>
      <c r="K17" s="94">
        <f>(G15+G16+G17)</f>
        <v>0</v>
      </c>
    </row>
    <row r="18" spans="1:11" ht="12.75" customHeight="1">
      <c r="A18" s="97"/>
      <c r="B18" s="66">
        <v>56101700</v>
      </c>
      <c r="C18" s="101" t="s">
        <v>43</v>
      </c>
      <c r="D18" s="103"/>
      <c r="E18" s="32"/>
      <c r="F18" s="106" t="s">
        <v>41</v>
      </c>
      <c r="G18" s="106"/>
      <c r="H18" s="109"/>
      <c r="I18" s="109"/>
      <c r="J18" s="109"/>
      <c r="K18" s="111"/>
    </row>
    <row r="19" spans="1:11" ht="12.75" customHeight="1">
      <c r="A19" s="112"/>
      <c r="B19" s="69"/>
      <c r="C19" s="115"/>
      <c r="D19" s="116"/>
      <c r="E19" s="69"/>
      <c r="F19" s="118"/>
      <c r="G19" s="120"/>
      <c r="H19" s="120"/>
      <c r="I19" s="120"/>
      <c r="J19" s="120"/>
      <c r="K19" s="122"/>
    </row>
    <row r="20" spans="1:11" ht="12.75" customHeight="1">
      <c r="A20" s="123"/>
      <c r="B20" s="124"/>
      <c r="C20" s="91"/>
      <c r="D20" s="124"/>
      <c r="E20" s="128"/>
      <c r="F20" s="131"/>
      <c r="G20" s="134"/>
      <c r="H20" s="134"/>
      <c r="I20" s="134"/>
      <c r="J20" s="134"/>
      <c r="K20" s="73"/>
    </row>
    <row r="21" spans="1:11" ht="12.75" customHeight="1">
      <c r="A21" s="123"/>
      <c r="B21" s="124"/>
      <c r="C21" s="102"/>
      <c r="D21" s="124"/>
      <c r="E21" s="128"/>
      <c r="F21" s="27"/>
      <c r="G21" s="134"/>
      <c r="H21" s="134"/>
      <c r="I21" s="134"/>
      <c r="J21" s="134"/>
      <c r="K21" s="73"/>
    </row>
    <row r="22" spans="1:11" ht="12.75" customHeight="1">
      <c r="A22" s="58"/>
      <c r="B22" s="23"/>
      <c r="C22" s="102"/>
      <c r="D22" s="23"/>
      <c r="E22" s="23"/>
      <c r="F22" s="158"/>
      <c r="G22" s="134"/>
      <c r="H22" s="134"/>
      <c r="I22" s="134"/>
      <c r="J22" s="134"/>
      <c r="K22" s="164"/>
    </row>
    <row r="23" spans="1:11" ht="12.75" customHeight="1">
      <c r="A23" s="75"/>
      <c r="B23" s="77"/>
      <c r="C23" s="169"/>
      <c r="D23" s="77"/>
      <c r="E23" s="82"/>
      <c r="F23" s="84"/>
      <c r="G23" s="84"/>
      <c r="H23" s="84"/>
      <c r="I23" s="84"/>
      <c r="J23" s="84"/>
      <c r="K23" s="184"/>
    </row>
    <row r="24" spans="1:11" ht="12.75" customHeight="1">
      <c r="A24" s="187"/>
      <c r="B24" s="130">
        <v>52161500</v>
      </c>
      <c r="C24" s="190" t="s">
        <v>47</v>
      </c>
      <c r="D24" s="191"/>
      <c r="E24" s="190"/>
      <c r="F24" s="190"/>
      <c r="G24" s="190"/>
      <c r="H24" s="195"/>
      <c r="I24" s="195"/>
      <c r="J24" s="195"/>
      <c r="K24" s="111"/>
    </row>
    <row r="25" spans="1:11" ht="12.75" customHeight="1">
      <c r="A25" s="197"/>
      <c r="B25" s="116"/>
      <c r="C25" s="115"/>
      <c r="D25" s="88"/>
      <c r="E25" s="201"/>
      <c r="F25" s="118"/>
      <c r="G25" s="204"/>
      <c r="H25" s="204"/>
      <c r="I25" s="204"/>
      <c r="J25" s="204"/>
      <c r="K25" s="122"/>
    </row>
    <row r="26" spans="1:11" ht="12.75" customHeight="1">
      <c r="A26" s="58"/>
      <c r="B26" s="23"/>
      <c r="C26" s="91"/>
      <c r="D26" s="205"/>
      <c r="E26" s="23"/>
      <c r="F26" s="131"/>
      <c r="G26" s="27"/>
      <c r="H26" s="27"/>
      <c r="I26" s="27"/>
      <c r="J26" s="27"/>
      <c r="K26" s="164"/>
    </row>
    <row r="27" spans="1:11" ht="12.75" customHeight="1">
      <c r="A27" s="58"/>
      <c r="B27" s="23"/>
      <c r="C27" s="91"/>
      <c r="D27" s="205"/>
      <c r="E27" s="23"/>
      <c r="F27" s="131"/>
      <c r="G27" s="27"/>
      <c r="H27" s="27"/>
      <c r="I27" s="27"/>
      <c r="J27" s="27"/>
      <c r="K27" s="73"/>
    </row>
    <row r="28" spans="1:11" ht="12.75" customHeight="1">
      <c r="A28" s="75" t="s">
        <v>41</v>
      </c>
      <c r="B28" s="77"/>
      <c r="C28" s="79" t="s">
        <v>41</v>
      </c>
      <c r="D28" s="77"/>
      <c r="E28" s="77" t="s">
        <v>41</v>
      </c>
      <c r="F28" s="221">
        <v>0</v>
      </c>
      <c r="G28" s="221">
        <f>D28*F28</f>
        <v>0</v>
      </c>
      <c r="H28" s="221"/>
      <c r="I28" s="221"/>
      <c r="J28" s="221"/>
      <c r="K28" s="94">
        <f>SUM(G25+G26+G27+G28)</f>
        <v>0</v>
      </c>
    </row>
    <row r="29" spans="1:11" ht="12.75" customHeight="1">
      <c r="A29" s="5"/>
      <c r="B29" s="5"/>
      <c r="C29" s="1026" t="s">
        <v>53</v>
      </c>
      <c r="D29" s="1016"/>
      <c r="E29" s="1016"/>
      <c r="F29" s="1016"/>
      <c r="G29" s="1055"/>
      <c r="H29" s="62"/>
      <c r="I29" s="62"/>
      <c r="J29" s="62"/>
      <c r="K29" s="227">
        <v>0</v>
      </c>
    </row>
    <row r="30" spans="1:11" ht="12.75" customHeight="1">
      <c r="A30" s="5"/>
      <c r="B30" s="5"/>
      <c r="C30" s="5"/>
      <c r="D30" s="5"/>
      <c r="E30" s="5" t="s">
        <v>54</v>
      </c>
      <c r="F30" s="225"/>
      <c r="G30" s="5"/>
      <c r="H30" s="5"/>
      <c r="I30" s="5"/>
      <c r="J30" s="5"/>
      <c r="K30" s="231">
        <f>SUM(K17+K23+K28)</f>
        <v>0</v>
      </c>
    </row>
    <row r="31" spans="1:1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2.75" customHeight="1">
      <c r="A32" s="1041" t="s">
        <v>55</v>
      </c>
      <c r="B32" s="1016"/>
      <c r="C32" s="1016"/>
      <c r="D32" s="1016"/>
      <c r="E32" s="1016"/>
      <c r="F32" s="1016"/>
      <c r="G32" s="1016"/>
      <c r="H32" s="1016"/>
      <c r="I32" s="1016"/>
      <c r="J32" s="1016"/>
      <c r="K32" s="1016"/>
    </row>
    <row r="33" spans="1:11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</row>
    <row r="34" spans="1:11" ht="12.75" customHeight="1">
      <c r="A34" s="237"/>
      <c r="B34" s="239"/>
      <c r="C34" s="240" t="s">
        <v>56</v>
      </c>
      <c r="D34" s="237"/>
      <c r="E34" s="237"/>
      <c r="F34" s="242"/>
      <c r="G34" s="242"/>
      <c r="H34" s="242"/>
      <c r="I34" s="242"/>
      <c r="J34" s="242"/>
      <c r="K34" s="237"/>
    </row>
    <row r="35" spans="1:11" ht="12.75" customHeight="1">
      <c r="A35" s="33">
        <v>1</v>
      </c>
      <c r="B35" s="252" t="s">
        <v>57</v>
      </c>
      <c r="C35" s="37" t="s">
        <v>41</v>
      </c>
      <c r="D35" s="37">
        <v>0</v>
      </c>
      <c r="E35" s="37" t="s">
        <v>41</v>
      </c>
      <c r="F35" s="254">
        <v>0</v>
      </c>
      <c r="G35" s="254">
        <f t="shared" ref="G35:G36" si="1">D35*F35</f>
        <v>0</v>
      </c>
      <c r="H35" s="259"/>
      <c r="I35" s="259"/>
      <c r="J35" s="259"/>
      <c r="K35" s="148"/>
    </row>
    <row r="36" spans="1:11" ht="12.75" customHeight="1">
      <c r="A36" s="245" t="s">
        <v>41</v>
      </c>
      <c r="B36" s="246"/>
      <c r="C36" s="247" t="s">
        <v>41</v>
      </c>
      <c r="D36" s="247">
        <v>0</v>
      </c>
      <c r="E36" s="249" t="s">
        <v>41</v>
      </c>
      <c r="F36" s="249">
        <v>0</v>
      </c>
      <c r="G36" s="270">
        <f t="shared" si="1"/>
        <v>0</v>
      </c>
      <c r="H36" s="273"/>
      <c r="I36" s="273"/>
      <c r="J36" s="273"/>
      <c r="K36" s="253">
        <f>G35+G36</f>
        <v>0</v>
      </c>
    </row>
    <row r="37" spans="1:11" ht="12.75" customHeight="1">
      <c r="A37" s="279"/>
      <c r="B37" s="281"/>
      <c r="C37" s="284" t="s">
        <v>60</v>
      </c>
      <c r="D37" s="287"/>
      <c r="E37" s="291"/>
      <c r="F37" s="291"/>
      <c r="G37" s="261"/>
      <c r="H37" s="293"/>
      <c r="I37" s="293"/>
      <c r="J37" s="293"/>
      <c r="K37" s="296"/>
    </row>
    <row r="38" spans="1:11" ht="12.75" customHeight="1">
      <c r="A38" s="36">
        <v>1</v>
      </c>
      <c r="B38" s="297">
        <v>14111500</v>
      </c>
      <c r="C38" s="300" t="s">
        <v>68</v>
      </c>
      <c r="D38" s="301">
        <v>1</v>
      </c>
      <c r="E38" s="159" t="s">
        <v>38</v>
      </c>
      <c r="F38" s="305">
        <v>580</v>
      </c>
      <c r="G38" s="308">
        <f t="shared" ref="G38:G56" si="2">D38*F38</f>
        <v>580</v>
      </c>
      <c r="H38" s="310" t="s">
        <v>64</v>
      </c>
      <c r="I38" s="310" t="s">
        <v>65</v>
      </c>
      <c r="J38" s="259"/>
      <c r="K38" s="292"/>
    </row>
    <row r="39" spans="1:11" ht="12.75" customHeight="1">
      <c r="A39" s="23">
        <v>2</v>
      </c>
      <c r="B39" s="312">
        <v>14111500</v>
      </c>
      <c r="C39" s="313" t="s">
        <v>76</v>
      </c>
      <c r="D39" s="301">
        <v>2</v>
      </c>
      <c r="E39" s="205" t="s">
        <v>38</v>
      </c>
      <c r="F39" s="314">
        <v>1780</v>
      </c>
      <c r="G39" s="318">
        <f t="shared" si="2"/>
        <v>3560</v>
      </c>
      <c r="H39" s="303" t="s">
        <v>64</v>
      </c>
      <c r="I39" s="303" t="s">
        <v>65</v>
      </c>
      <c r="J39" s="243"/>
      <c r="K39" s="230"/>
    </row>
    <row r="40" spans="1:11" ht="12.75" customHeight="1">
      <c r="A40" s="23">
        <v>3</v>
      </c>
      <c r="B40" s="312">
        <v>14111500</v>
      </c>
      <c r="C40" s="313" t="s">
        <v>81</v>
      </c>
      <c r="D40" s="301">
        <v>2</v>
      </c>
      <c r="E40" s="205" t="s">
        <v>84</v>
      </c>
      <c r="F40" s="314">
        <v>1170</v>
      </c>
      <c r="G40" s="318">
        <f t="shared" si="2"/>
        <v>2340</v>
      </c>
      <c r="H40" s="303" t="s">
        <v>64</v>
      </c>
      <c r="I40" s="303" t="s">
        <v>65</v>
      </c>
      <c r="J40" s="243"/>
      <c r="K40" s="230"/>
    </row>
    <row r="41" spans="1:11" ht="12.75" customHeight="1">
      <c r="A41" s="23">
        <v>4</v>
      </c>
      <c r="B41" s="312">
        <v>14111500</v>
      </c>
      <c r="C41" s="313" t="s">
        <v>87</v>
      </c>
      <c r="D41" s="301">
        <v>24</v>
      </c>
      <c r="E41" s="205" t="s">
        <v>88</v>
      </c>
      <c r="F41" s="314">
        <v>4855</v>
      </c>
      <c r="G41" s="318">
        <f t="shared" si="2"/>
        <v>116520</v>
      </c>
      <c r="H41" s="303" t="s">
        <v>64</v>
      </c>
      <c r="I41" s="303" t="s">
        <v>65</v>
      </c>
      <c r="J41" s="243"/>
      <c r="K41" s="230"/>
    </row>
    <row r="42" spans="1:11" ht="12.75" customHeight="1">
      <c r="A42" s="23">
        <v>5</v>
      </c>
      <c r="B42" s="312">
        <v>14111500</v>
      </c>
      <c r="C42" s="313" t="s">
        <v>91</v>
      </c>
      <c r="D42" s="301">
        <v>3</v>
      </c>
      <c r="E42" s="205" t="s">
        <v>38</v>
      </c>
      <c r="F42" s="314">
        <v>1890</v>
      </c>
      <c r="G42" s="318">
        <f t="shared" si="2"/>
        <v>5670</v>
      </c>
      <c r="H42" s="303" t="s">
        <v>64</v>
      </c>
      <c r="I42" s="303" t="s">
        <v>65</v>
      </c>
      <c r="J42" s="243"/>
      <c r="K42" s="230"/>
    </row>
    <row r="43" spans="1:11" ht="12.75" customHeight="1">
      <c r="A43" s="23">
        <v>6</v>
      </c>
      <c r="B43" s="312">
        <v>14111500</v>
      </c>
      <c r="C43" s="313" t="s">
        <v>94</v>
      </c>
      <c r="D43" s="301">
        <v>1</v>
      </c>
      <c r="E43" s="205" t="s">
        <v>38</v>
      </c>
      <c r="F43" s="314">
        <v>730</v>
      </c>
      <c r="G43" s="318">
        <f t="shared" si="2"/>
        <v>730</v>
      </c>
      <c r="H43" s="303" t="s">
        <v>64</v>
      </c>
      <c r="I43" s="303" t="s">
        <v>65</v>
      </c>
      <c r="J43" s="243"/>
      <c r="K43" s="230"/>
    </row>
    <row r="44" spans="1:11" ht="12.75" customHeight="1">
      <c r="A44" s="23">
        <v>7</v>
      </c>
      <c r="B44" s="312">
        <v>14111500</v>
      </c>
      <c r="C44" s="313" t="s">
        <v>99</v>
      </c>
      <c r="D44" s="301">
        <v>3</v>
      </c>
      <c r="E44" s="205" t="s">
        <v>84</v>
      </c>
      <c r="F44" s="314">
        <v>800</v>
      </c>
      <c r="G44" s="318">
        <f t="shared" si="2"/>
        <v>2400</v>
      </c>
      <c r="H44" s="303" t="s">
        <v>64</v>
      </c>
      <c r="I44" s="303" t="s">
        <v>65</v>
      </c>
      <c r="J44" s="243"/>
      <c r="K44" s="230"/>
    </row>
    <row r="45" spans="1:11" ht="12.75" customHeight="1">
      <c r="A45" s="23">
        <v>8</v>
      </c>
      <c r="B45" s="312">
        <v>14111500</v>
      </c>
      <c r="C45" s="313" t="s">
        <v>103</v>
      </c>
      <c r="D45" s="301">
        <v>3</v>
      </c>
      <c r="E45" s="205" t="s">
        <v>84</v>
      </c>
      <c r="F45" s="314">
        <v>3340</v>
      </c>
      <c r="G45" s="318">
        <f t="shared" si="2"/>
        <v>10020</v>
      </c>
      <c r="H45" s="303" t="s">
        <v>64</v>
      </c>
      <c r="I45" s="303" t="s">
        <v>65</v>
      </c>
      <c r="J45" s="243"/>
      <c r="K45" s="230"/>
    </row>
    <row r="46" spans="1:11" ht="12.75" customHeight="1">
      <c r="A46" s="23">
        <v>9</v>
      </c>
      <c r="B46" s="312">
        <v>14111500</v>
      </c>
      <c r="C46" s="313" t="s">
        <v>105</v>
      </c>
      <c r="D46" s="333">
        <v>20</v>
      </c>
      <c r="E46" s="205" t="s">
        <v>84</v>
      </c>
      <c r="F46" s="314">
        <v>2750</v>
      </c>
      <c r="G46" s="318">
        <f t="shared" si="2"/>
        <v>55000</v>
      </c>
      <c r="H46" s="303" t="s">
        <v>64</v>
      </c>
      <c r="I46" s="303" t="s">
        <v>65</v>
      </c>
      <c r="J46" s="243"/>
      <c r="K46" s="230"/>
    </row>
    <row r="47" spans="1:11" ht="12.75" customHeight="1">
      <c r="A47" s="23">
        <v>10</v>
      </c>
      <c r="B47" s="312">
        <v>14111500</v>
      </c>
      <c r="C47" s="313" t="s">
        <v>109</v>
      </c>
      <c r="D47" s="301">
        <v>24</v>
      </c>
      <c r="E47" s="205" t="s">
        <v>38</v>
      </c>
      <c r="F47" s="314">
        <v>675</v>
      </c>
      <c r="G47" s="318">
        <f t="shared" si="2"/>
        <v>16200</v>
      </c>
      <c r="H47" s="303" t="s">
        <v>64</v>
      </c>
      <c r="I47" s="303" t="s">
        <v>65</v>
      </c>
      <c r="J47" s="243"/>
      <c r="K47" s="230"/>
    </row>
    <row r="48" spans="1:11" ht="12.75" customHeight="1">
      <c r="A48" s="23">
        <v>11</v>
      </c>
      <c r="B48" s="312">
        <v>14111500</v>
      </c>
      <c r="C48" s="313" t="s">
        <v>111</v>
      </c>
      <c r="D48" s="301">
        <v>11</v>
      </c>
      <c r="E48" s="205" t="s">
        <v>84</v>
      </c>
      <c r="F48" s="314">
        <v>15440</v>
      </c>
      <c r="G48" s="318">
        <f t="shared" si="2"/>
        <v>169840</v>
      </c>
      <c r="H48" s="303" t="s">
        <v>64</v>
      </c>
      <c r="I48" s="303" t="s">
        <v>65</v>
      </c>
      <c r="J48" s="243"/>
      <c r="K48" s="230"/>
    </row>
    <row r="49" spans="1:11" ht="12.75" customHeight="1">
      <c r="A49" s="23">
        <v>12</v>
      </c>
      <c r="B49" s="312">
        <v>14111500</v>
      </c>
      <c r="C49" s="313" t="s">
        <v>113</v>
      </c>
      <c r="D49" s="301">
        <v>40</v>
      </c>
      <c r="E49" s="205" t="s">
        <v>84</v>
      </c>
      <c r="F49" s="314">
        <v>31640</v>
      </c>
      <c r="G49" s="318">
        <f t="shared" si="2"/>
        <v>1265600</v>
      </c>
      <c r="H49" s="303" t="s">
        <v>64</v>
      </c>
      <c r="I49" s="303" t="s">
        <v>65</v>
      </c>
      <c r="J49" s="243"/>
      <c r="K49" s="230"/>
    </row>
    <row r="50" spans="1:11" ht="12.75" customHeight="1">
      <c r="A50" s="23">
        <v>13</v>
      </c>
      <c r="B50" s="312">
        <v>14111500</v>
      </c>
      <c r="C50" s="313" t="s">
        <v>116</v>
      </c>
      <c r="D50" s="301">
        <v>24</v>
      </c>
      <c r="E50" s="205" t="s">
        <v>38</v>
      </c>
      <c r="F50" s="314">
        <v>5460</v>
      </c>
      <c r="G50" s="318">
        <f t="shared" si="2"/>
        <v>131040</v>
      </c>
      <c r="H50" s="303" t="s">
        <v>64</v>
      </c>
      <c r="I50" s="303" t="s">
        <v>65</v>
      </c>
      <c r="J50" s="243"/>
      <c r="K50" s="230"/>
    </row>
    <row r="51" spans="1:11" ht="12.75" customHeight="1">
      <c r="A51" s="23">
        <v>14</v>
      </c>
      <c r="B51" s="312">
        <v>14111500</v>
      </c>
      <c r="C51" s="313" t="s">
        <v>118</v>
      </c>
      <c r="D51" s="301">
        <v>10</v>
      </c>
      <c r="E51" s="205" t="s">
        <v>119</v>
      </c>
      <c r="F51" s="314">
        <v>19500</v>
      </c>
      <c r="G51" s="318">
        <f t="shared" si="2"/>
        <v>195000</v>
      </c>
      <c r="H51" s="303" t="s">
        <v>64</v>
      </c>
      <c r="I51" s="303" t="s">
        <v>65</v>
      </c>
      <c r="J51" s="243"/>
      <c r="K51" s="230"/>
    </row>
    <row r="52" spans="1:11" ht="12.75" customHeight="1">
      <c r="A52" s="23">
        <v>15</v>
      </c>
      <c r="B52" s="312">
        <v>14111500</v>
      </c>
      <c r="C52" s="313" t="s">
        <v>121</v>
      </c>
      <c r="D52" s="301">
        <v>10</v>
      </c>
      <c r="E52" s="205" t="s">
        <v>119</v>
      </c>
      <c r="F52" s="314">
        <v>23500</v>
      </c>
      <c r="G52" s="318">
        <f t="shared" si="2"/>
        <v>235000</v>
      </c>
      <c r="H52" s="303" t="s">
        <v>64</v>
      </c>
      <c r="I52" s="303" t="s">
        <v>65</v>
      </c>
      <c r="J52" s="243"/>
      <c r="K52" s="230"/>
    </row>
    <row r="53" spans="1:11" ht="12.75" customHeight="1">
      <c r="A53" s="23">
        <v>16</v>
      </c>
      <c r="B53" s="312">
        <v>14111500</v>
      </c>
      <c r="C53" s="313" t="s">
        <v>124</v>
      </c>
      <c r="D53" s="333">
        <v>60</v>
      </c>
      <c r="E53" s="205" t="s">
        <v>38</v>
      </c>
      <c r="F53" s="314">
        <v>1940</v>
      </c>
      <c r="G53" s="318">
        <f t="shared" si="2"/>
        <v>116400</v>
      </c>
      <c r="H53" s="303" t="s">
        <v>64</v>
      </c>
      <c r="I53" s="303" t="s">
        <v>65</v>
      </c>
      <c r="J53" s="243"/>
      <c r="K53" s="230"/>
    </row>
    <row r="54" spans="1:11" ht="12.75" customHeight="1">
      <c r="A54" s="23">
        <v>17</v>
      </c>
      <c r="B54" s="312">
        <v>14111500</v>
      </c>
      <c r="C54" s="313" t="s">
        <v>127</v>
      </c>
      <c r="D54" s="301">
        <v>24</v>
      </c>
      <c r="E54" s="205" t="s">
        <v>128</v>
      </c>
      <c r="F54" s="314">
        <v>17100</v>
      </c>
      <c r="G54" s="318">
        <f t="shared" si="2"/>
        <v>410400</v>
      </c>
      <c r="H54" s="303" t="s">
        <v>64</v>
      </c>
      <c r="I54" s="303" t="s">
        <v>65</v>
      </c>
      <c r="J54" s="243"/>
      <c r="K54" s="230"/>
    </row>
    <row r="55" spans="1:11" ht="12.75" customHeight="1">
      <c r="A55" s="23">
        <v>18</v>
      </c>
      <c r="B55" s="312">
        <v>14111500</v>
      </c>
      <c r="C55" s="313" t="s">
        <v>132</v>
      </c>
      <c r="D55" s="301">
        <v>5</v>
      </c>
      <c r="E55" s="205" t="s">
        <v>38</v>
      </c>
      <c r="F55" s="314">
        <v>45000</v>
      </c>
      <c r="G55" s="318">
        <f t="shared" si="2"/>
        <v>225000</v>
      </c>
      <c r="H55" s="303" t="s">
        <v>64</v>
      </c>
      <c r="I55" s="303" t="s">
        <v>65</v>
      </c>
      <c r="J55" s="243"/>
      <c r="K55" s="230"/>
    </row>
    <row r="56" spans="1:11" ht="12.75" customHeight="1">
      <c r="A56" s="23">
        <v>19</v>
      </c>
      <c r="B56" s="312">
        <v>14111500</v>
      </c>
      <c r="C56" s="313" t="s">
        <v>136</v>
      </c>
      <c r="D56" s="333">
        <v>2</v>
      </c>
      <c r="E56" s="205" t="s">
        <v>38</v>
      </c>
      <c r="F56" s="401"/>
      <c r="G56" s="318">
        <f t="shared" si="2"/>
        <v>0</v>
      </c>
      <c r="H56" s="243"/>
      <c r="I56" s="243"/>
      <c r="J56" s="243"/>
      <c r="K56" s="230"/>
    </row>
    <row r="57" spans="1:11" ht="12.75" customHeight="1">
      <c r="A57" s="23">
        <v>20</v>
      </c>
      <c r="B57" s="312">
        <v>14111500</v>
      </c>
      <c r="C57" s="313" t="s">
        <v>140</v>
      </c>
      <c r="D57" s="333">
        <v>1</v>
      </c>
      <c r="E57" s="329" t="s">
        <v>84</v>
      </c>
      <c r="F57" s="182"/>
      <c r="G57" s="249"/>
      <c r="H57" s="251"/>
      <c r="I57" s="251"/>
      <c r="J57" s="251"/>
      <c r="K57" s="253"/>
    </row>
    <row r="58" spans="1:11" ht="12.75" customHeight="1">
      <c r="A58" s="23">
        <v>21</v>
      </c>
      <c r="B58" s="312">
        <v>14111500</v>
      </c>
      <c r="C58" s="313" t="s">
        <v>141</v>
      </c>
      <c r="D58" s="333">
        <v>2</v>
      </c>
      <c r="E58" s="329" t="s">
        <v>84</v>
      </c>
      <c r="F58" s="182"/>
      <c r="G58" s="249"/>
      <c r="H58" s="251"/>
      <c r="I58" s="251"/>
      <c r="J58" s="251"/>
      <c r="K58" s="253"/>
    </row>
    <row r="59" spans="1:11" ht="12.75" customHeight="1">
      <c r="A59" s="23">
        <v>22</v>
      </c>
      <c r="B59" s="312">
        <v>14111500</v>
      </c>
      <c r="C59" s="313" t="s">
        <v>143</v>
      </c>
      <c r="D59" s="301">
        <v>3</v>
      </c>
      <c r="E59" s="329" t="s">
        <v>84</v>
      </c>
      <c r="F59" s="182"/>
      <c r="G59" s="249"/>
      <c r="H59" s="251"/>
      <c r="I59" s="251"/>
      <c r="J59" s="251"/>
      <c r="K59" s="253"/>
    </row>
    <row r="60" spans="1:11" ht="12.75" customHeight="1">
      <c r="A60" s="23">
        <v>23</v>
      </c>
      <c r="B60" s="312">
        <v>14111500</v>
      </c>
      <c r="C60" s="313" t="s">
        <v>150</v>
      </c>
      <c r="D60" s="301">
        <v>3</v>
      </c>
      <c r="E60" s="329" t="s">
        <v>84</v>
      </c>
      <c r="F60" s="182"/>
      <c r="G60" s="249"/>
      <c r="H60" s="251"/>
      <c r="I60" s="251"/>
      <c r="J60" s="251"/>
      <c r="K60" s="253"/>
    </row>
    <row r="61" spans="1:11" ht="12.75" customHeight="1">
      <c r="A61" s="23">
        <v>24</v>
      </c>
      <c r="B61" s="312">
        <v>14111500</v>
      </c>
      <c r="C61" s="313" t="s">
        <v>155</v>
      </c>
      <c r="D61" s="333">
        <v>1</v>
      </c>
      <c r="E61" s="329" t="s">
        <v>38</v>
      </c>
      <c r="F61" s="182"/>
      <c r="G61" s="249"/>
      <c r="H61" s="251"/>
      <c r="I61" s="251"/>
      <c r="J61" s="251"/>
      <c r="K61" s="253"/>
    </row>
    <row r="62" spans="1:11" ht="12.75" customHeight="1">
      <c r="A62" s="23">
        <v>25</v>
      </c>
      <c r="B62" s="312">
        <v>14111500</v>
      </c>
      <c r="C62" s="313" t="s">
        <v>162</v>
      </c>
      <c r="D62" s="301">
        <v>20</v>
      </c>
      <c r="E62" s="329" t="s">
        <v>38</v>
      </c>
      <c r="F62" s="182"/>
      <c r="G62" s="249"/>
      <c r="H62" s="251"/>
      <c r="I62" s="251"/>
      <c r="J62" s="251"/>
      <c r="K62" s="253"/>
    </row>
    <row r="63" spans="1:11" ht="12.75" customHeight="1">
      <c r="A63" s="23">
        <v>26</v>
      </c>
      <c r="B63" s="312">
        <v>14111500</v>
      </c>
      <c r="C63" s="313" t="s">
        <v>167</v>
      </c>
      <c r="D63" s="333">
        <v>20</v>
      </c>
      <c r="E63" s="250" t="s">
        <v>38</v>
      </c>
      <c r="F63" s="84"/>
      <c r="G63" s="269">
        <f>D63*F63</f>
        <v>0</v>
      </c>
      <c r="H63" s="439"/>
      <c r="I63" s="439"/>
      <c r="J63" s="439"/>
      <c r="K63" s="262"/>
    </row>
    <row r="64" spans="1:11" ht="12.75" customHeight="1">
      <c r="A64" s="426">
        <v>27</v>
      </c>
      <c r="B64" s="312">
        <v>14111500</v>
      </c>
      <c r="C64" s="313" t="s">
        <v>182</v>
      </c>
      <c r="D64" s="441">
        <v>1</v>
      </c>
      <c r="E64" s="442" t="s">
        <v>38</v>
      </c>
      <c r="F64" s="443"/>
      <c r="G64" s="444"/>
      <c r="H64" s="445"/>
      <c r="I64" s="445"/>
      <c r="J64" s="445"/>
      <c r="K64" s="446">
        <f>SUM(G38:G63)</f>
        <v>2961300</v>
      </c>
    </row>
    <row r="65" spans="1:11" ht="12.75" customHeight="1">
      <c r="A65" s="426">
        <v>28</v>
      </c>
      <c r="B65" s="312">
        <v>14111500</v>
      </c>
      <c r="C65" s="313" t="s">
        <v>195</v>
      </c>
      <c r="D65" s="448">
        <v>2</v>
      </c>
      <c r="E65" s="449" t="s">
        <v>198</v>
      </c>
      <c r="F65" s="450"/>
      <c r="G65" s="450"/>
      <c r="H65" s="454"/>
      <c r="I65" s="454"/>
      <c r="J65" s="454"/>
      <c r="K65" s="456"/>
    </row>
    <row r="66" spans="1:11" ht="12.75" customHeight="1">
      <c r="A66" s="426">
        <v>29</v>
      </c>
      <c r="B66" s="312">
        <v>14111500</v>
      </c>
      <c r="C66" s="313" t="s">
        <v>199</v>
      </c>
      <c r="D66" s="459">
        <v>2</v>
      </c>
      <c r="E66" s="69" t="s">
        <v>200</v>
      </c>
      <c r="F66" s="233"/>
      <c r="G66" s="462"/>
      <c r="H66" s="463"/>
      <c r="I66" s="463"/>
      <c r="J66" s="463"/>
      <c r="K66" s="311"/>
    </row>
    <row r="67" spans="1:11" ht="12.75" customHeight="1">
      <c r="A67" s="353"/>
      <c r="B67" s="355"/>
      <c r="C67" s="356" t="s">
        <v>41</v>
      </c>
      <c r="D67" s="357">
        <v>0</v>
      </c>
      <c r="E67" s="358" t="s">
        <v>41</v>
      </c>
      <c r="F67" s="359">
        <v>0</v>
      </c>
      <c r="G67" s="360">
        <f>D67*F67</f>
        <v>0</v>
      </c>
      <c r="H67" s="362"/>
      <c r="I67" s="362"/>
      <c r="J67" s="362"/>
      <c r="K67" s="319"/>
    </row>
    <row r="68" spans="1:11" ht="12.75" customHeight="1">
      <c r="A68" s="406"/>
      <c r="B68" s="407"/>
      <c r="C68" s="474" t="s">
        <v>41</v>
      </c>
      <c r="D68" s="475">
        <v>0</v>
      </c>
      <c r="E68" s="476" t="s">
        <v>41</v>
      </c>
      <c r="F68" s="478"/>
      <c r="G68" s="479">
        <v>0</v>
      </c>
      <c r="H68" s="480"/>
      <c r="I68" s="480"/>
      <c r="J68" s="480"/>
      <c r="K68" s="253">
        <f>G66+G67+G68</f>
        <v>0</v>
      </c>
    </row>
    <row r="69" spans="1:11" ht="12.75" customHeight="1">
      <c r="A69" s="481"/>
      <c r="B69" s="482"/>
      <c r="C69" s="483" t="s">
        <v>123</v>
      </c>
      <c r="D69" s="337"/>
      <c r="E69" s="338"/>
      <c r="F69" s="340"/>
      <c r="G69" s="484"/>
      <c r="H69" s="484"/>
      <c r="I69" s="484"/>
      <c r="J69" s="484"/>
      <c r="K69" s="296"/>
    </row>
    <row r="70" spans="1:11" ht="12.75" customHeight="1">
      <c r="A70" s="346">
        <v>1</v>
      </c>
      <c r="B70" s="252">
        <v>72103300</v>
      </c>
      <c r="C70" s="385" t="s">
        <v>125</v>
      </c>
      <c r="D70" s="386">
        <v>0</v>
      </c>
      <c r="E70" s="388" t="s">
        <v>41</v>
      </c>
      <c r="F70" s="488"/>
      <c r="G70" s="488">
        <v>40000000</v>
      </c>
      <c r="H70" s="491"/>
      <c r="I70" s="491"/>
      <c r="J70" s="488"/>
      <c r="K70" s="348"/>
    </row>
    <row r="71" spans="1:11" ht="12.75" customHeight="1">
      <c r="A71" s="353">
        <v>2</v>
      </c>
      <c r="B71" s="193">
        <v>60101600</v>
      </c>
      <c r="C71" s="356" t="s">
        <v>129</v>
      </c>
      <c r="D71" s="357">
        <v>0</v>
      </c>
      <c r="E71" s="358" t="s">
        <v>41</v>
      </c>
      <c r="F71" s="498"/>
      <c r="G71" s="498">
        <v>8000000</v>
      </c>
      <c r="H71" s="500"/>
      <c r="I71" s="500"/>
      <c r="J71" s="498"/>
      <c r="K71" s="319"/>
    </row>
    <row r="72" spans="1:11" ht="12.75" customHeight="1">
      <c r="A72" s="353">
        <v>3</v>
      </c>
      <c r="B72" s="393">
        <v>84131500</v>
      </c>
      <c r="C72" s="394" t="s">
        <v>131</v>
      </c>
      <c r="D72" s="395"/>
      <c r="E72" s="358" t="s">
        <v>41</v>
      </c>
      <c r="F72" s="498"/>
      <c r="G72" s="360"/>
      <c r="H72" s="500" t="s">
        <v>131</v>
      </c>
      <c r="I72" s="500" t="s">
        <v>206</v>
      </c>
      <c r="J72" s="360"/>
      <c r="K72" s="319"/>
    </row>
    <row r="73" spans="1:11" ht="12.75" customHeight="1">
      <c r="A73" s="353">
        <v>4</v>
      </c>
      <c r="B73" s="399" t="s">
        <v>134</v>
      </c>
      <c r="C73" s="394" t="s">
        <v>135</v>
      </c>
      <c r="D73" s="395"/>
      <c r="E73" s="18"/>
      <c r="F73" s="510"/>
      <c r="G73" s="343"/>
      <c r="H73" s="341" t="s">
        <v>209</v>
      </c>
      <c r="I73" s="341" t="s">
        <v>210</v>
      </c>
      <c r="J73" s="343"/>
      <c r="K73" s="319"/>
    </row>
    <row r="74" spans="1:11" ht="12.75" customHeight="1">
      <c r="A74" s="353">
        <v>5</v>
      </c>
      <c r="B74" s="399">
        <v>78111800</v>
      </c>
      <c r="C74" s="394" t="s">
        <v>138</v>
      </c>
      <c r="D74" s="395"/>
      <c r="E74" s="18" t="s">
        <v>41</v>
      </c>
      <c r="F74" s="510"/>
      <c r="G74" s="360"/>
      <c r="H74" s="500"/>
      <c r="I74" s="500"/>
      <c r="J74" s="360"/>
      <c r="K74" s="319"/>
    </row>
    <row r="75" spans="1:11" ht="12.75" customHeight="1">
      <c r="A75" s="353"/>
      <c r="B75" s="426"/>
      <c r="C75" s="404" t="s">
        <v>41</v>
      </c>
      <c r="D75" s="18">
        <v>0</v>
      </c>
      <c r="E75" s="18" t="s">
        <v>41</v>
      </c>
      <c r="F75" s="510"/>
      <c r="G75" s="360">
        <v>0</v>
      </c>
      <c r="H75" s="360"/>
      <c r="I75" s="360"/>
      <c r="J75" s="360"/>
      <c r="K75" s="319"/>
    </row>
    <row r="76" spans="1:11" ht="12.75" customHeight="1">
      <c r="A76" s="363" t="s">
        <v>41</v>
      </c>
      <c r="B76" s="364"/>
      <c r="C76" s="485" t="s">
        <v>41</v>
      </c>
      <c r="D76" s="79">
        <v>0</v>
      </c>
      <c r="E76" s="79" t="s">
        <v>41</v>
      </c>
      <c r="F76" s="519"/>
      <c r="G76" s="374">
        <v>0</v>
      </c>
      <c r="H76" s="374"/>
      <c r="I76" s="374"/>
      <c r="J76" s="374"/>
      <c r="K76" s="262">
        <f>SUM(G70:G76)</f>
        <v>48000000</v>
      </c>
    </row>
    <row r="77" spans="1:11" ht="12.75" customHeight="1">
      <c r="A77" s="435"/>
      <c r="B77" s="520"/>
      <c r="C77" s="437" t="s">
        <v>201</v>
      </c>
      <c r="D77" s="522"/>
      <c r="E77" s="522"/>
      <c r="F77" s="30"/>
      <c r="G77" s="382"/>
      <c r="H77" s="383"/>
      <c r="I77" s="383"/>
      <c r="J77" s="383"/>
      <c r="K77" s="354"/>
    </row>
    <row r="78" spans="1:11" ht="12.75" customHeight="1">
      <c r="A78" s="525">
        <v>1</v>
      </c>
      <c r="B78" s="526" t="s">
        <v>203</v>
      </c>
      <c r="C78" s="527" t="s">
        <v>253</v>
      </c>
      <c r="D78" s="289">
        <v>2</v>
      </c>
      <c r="E78" s="528" t="s">
        <v>255</v>
      </c>
      <c r="F78" s="305">
        <v>6488</v>
      </c>
      <c r="G78" s="529">
        <f t="shared" ref="G78:G84" si="3">D78*F78</f>
        <v>12976</v>
      </c>
      <c r="H78" s="290" t="s">
        <v>64</v>
      </c>
      <c r="I78" s="303" t="s">
        <v>65</v>
      </c>
      <c r="J78" s="207"/>
      <c r="K78" s="292"/>
    </row>
    <row r="79" spans="1:11" ht="12.75" customHeight="1">
      <c r="A79" s="531">
        <v>2</v>
      </c>
      <c r="B79" s="473" t="s">
        <v>207</v>
      </c>
      <c r="C79" s="532" t="s">
        <v>260</v>
      </c>
      <c r="D79" s="304">
        <v>2</v>
      </c>
      <c r="E79" s="533" t="s">
        <v>128</v>
      </c>
      <c r="F79" s="314">
        <v>2579</v>
      </c>
      <c r="G79" s="401">
        <f t="shared" si="3"/>
        <v>5158</v>
      </c>
      <c r="H79" s="303" t="s">
        <v>64</v>
      </c>
      <c r="I79" s="303" t="s">
        <v>65</v>
      </c>
      <c r="J79" s="217"/>
      <c r="K79" s="230"/>
    </row>
    <row r="80" spans="1:11" ht="12.75" customHeight="1">
      <c r="A80" s="531">
        <v>3</v>
      </c>
      <c r="B80" s="473" t="s">
        <v>212</v>
      </c>
      <c r="C80" s="534" t="s">
        <v>266</v>
      </c>
      <c r="D80" s="304">
        <v>1</v>
      </c>
      <c r="E80" s="533" t="s">
        <v>235</v>
      </c>
      <c r="F80" s="314">
        <v>14930</v>
      </c>
      <c r="G80" s="401">
        <f t="shared" si="3"/>
        <v>14930</v>
      </c>
      <c r="H80" s="303" t="s">
        <v>64</v>
      </c>
      <c r="I80" s="303" t="s">
        <v>65</v>
      </c>
      <c r="J80" s="217"/>
      <c r="K80" s="230"/>
    </row>
    <row r="81" spans="1:11" ht="12.75" customHeight="1">
      <c r="A81" s="531">
        <v>4</v>
      </c>
      <c r="B81" s="473" t="s">
        <v>216</v>
      </c>
      <c r="C81" s="534" t="s">
        <v>270</v>
      </c>
      <c r="D81" s="304">
        <v>1</v>
      </c>
      <c r="E81" s="533" t="s">
        <v>84</v>
      </c>
      <c r="F81" s="314">
        <v>5605</v>
      </c>
      <c r="G81" s="401">
        <f t="shared" si="3"/>
        <v>5605</v>
      </c>
      <c r="H81" s="303" t="s">
        <v>64</v>
      </c>
      <c r="I81" s="303" t="s">
        <v>65</v>
      </c>
      <c r="J81" s="217"/>
      <c r="K81" s="230"/>
    </row>
    <row r="82" spans="1:11" ht="12.75" customHeight="1">
      <c r="A82" s="525">
        <v>5</v>
      </c>
      <c r="B82" s="473" t="s">
        <v>271</v>
      </c>
      <c r="C82" s="534" t="s">
        <v>273</v>
      </c>
      <c r="D82" s="289">
        <v>1</v>
      </c>
      <c r="E82" s="159" t="s">
        <v>274</v>
      </c>
      <c r="F82" s="314">
        <v>9209</v>
      </c>
      <c r="G82" s="308">
        <f t="shared" si="3"/>
        <v>9209</v>
      </c>
      <c r="H82" s="303" t="s">
        <v>64</v>
      </c>
      <c r="I82" s="303" t="s">
        <v>65</v>
      </c>
      <c r="J82" s="217"/>
      <c r="K82" s="230"/>
    </row>
    <row r="83" spans="1:11" ht="12.75" customHeight="1">
      <c r="A83" s="531">
        <v>6</v>
      </c>
      <c r="B83" s="473" t="s">
        <v>276</v>
      </c>
      <c r="C83" s="532" t="s">
        <v>278</v>
      </c>
      <c r="D83" s="304">
        <v>2</v>
      </c>
      <c r="E83" s="205" t="s">
        <v>128</v>
      </c>
      <c r="F83" s="314">
        <v>13663</v>
      </c>
      <c r="G83" s="318">
        <f t="shared" si="3"/>
        <v>27326</v>
      </c>
      <c r="H83" s="303" t="s">
        <v>64</v>
      </c>
      <c r="I83" s="303" t="s">
        <v>65</v>
      </c>
      <c r="J83" s="259"/>
      <c r="K83" s="292"/>
    </row>
    <row r="84" spans="1:11" ht="12.75" customHeight="1">
      <c r="A84" s="554">
        <v>7</v>
      </c>
      <c r="B84" s="473" t="s">
        <v>283</v>
      </c>
      <c r="C84" s="558" t="s">
        <v>285</v>
      </c>
      <c r="D84" s="560">
        <v>2</v>
      </c>
      <c r="E84" s="537" t="s">
        <v>288</v>
      </c>
      <c r="F84" s="538">
        <v>26111</v>
      </c>
      <c r="G84" s="563">
        <f t="shared" si="3"/>
        <v>52222</v>
      </c>
      <c r="H84" s="565" t="s">
        <v>64</v>
      </c>
      <c r="I84" s="565" t="s">
        <v>65</v>
      </c>
      <c r="J84" s="566"/>
      <c r="K84" s="567"/>
    </row>
    <row r="85" spans="1:11" ht="12.75" customHeight="1">
      <c r="A85" s="525"/>
      <c r="B85" s="473"/>
      <c r="C85" s="527"/>
      <c r="D85" s="289"/>
      <c r="E85" s="159"/>
      <c r="F85" s="283"/>
      <c r="G85" s="254"/>
      <c r="H85" s="259"/>
      <c r="I85" s="259"/>
      <c r="J85" s="259"/>
      <c r="K85" s="292"/>
    </row>
    <row r="86" spans="1:11" ht="12.75" customHeight="1">
      <c r="A86" s="525"/>
      <c r="B86" s="473"/>
      <c r="C86" s="568"/>
      <c r="D86" s="569"/>
      <c r="E86" s="569"/>
      <c r="F86" s="39"/>
      <c r="G86" s="254">
        <f t="shared" ref="G86:G90" si="4">D86*F86</f>
        <v>0</v>
      </c>
      <c r="H86" s="259"/>
      <c r="I86" s="259"/>
      <c r="J86" s="259"/>
      <c r="K86" s="292"/>
    </row>
    <row r="87" spans="1:11" ht="12.75" customHeight="1">
      <c r="A87" s="531"/>
      <c r="B87" s="570"/>
      <c r="C87" s="571"/>
      <c r="D87" s="572"/>
      <c r="E87" s="572"/>
      <c r="F87" s="27"/>
      <c r="G87" s="158">
        <f t="shared" si="4"/>
        <v>0</v>
      </c>
      <c r="H87" s="243"/>
      <c r="I87" s="243"/>
      <c r="J87" s="243"/>
      <c r="K87" s="230"/>
    </row>
    <row r="88" spans="1:11" ht="12.75" customHeight="1">
      <c r="A88" s="531"/>
      <c r="B88" s="570"/>
      <c r="C88" s="571"/>
      <c r="D88" s="572"/>
      <c r="E88" s="572"/>
      <c r="F88" s="27"/>
      <c r="G88" s="158">
        <f t="shared" si="4"/>
        <v>0</v>
      </c>
      <c r="H88" s="243"/>
      <c r="I88" s="243"/>
      <c r="J88" s="243"/>
      <c r="K88" s="230"/>
    </row>
    <row r="89" spans="1:11" ht="12.75" customHeight="1">
      <c r="A89" s="531"/>
      <c r="B89" s="570"/>
      <c r="C89" s="18"/>
      <c r="D89" s="23"/>
      <c r="E89" s="23"/>
      <c r="F89" s="27"/>
      <c r="G89" s="158">
        <f t="shared" si="4"/>
        <v>0</v>
      </c>
      <c r="H89" s="243"/>
      <c r="I89" s="243"/>
      <c r="J89" s="243"/>
      <c r="K89" s="230"/>
    </row>
    <row r="90" spans="1:11" ht="12.75" customHeight="1">
      <c r="A90" s="573"/>
      <c r="B90" s="574"/>
      <c r="C90" s="575"/>
      <c r="D90" s="576"/>
      <c r="E90" s="576"/>
      <c r="F90" s="84"/>
      <c r="G90" s="269">
        <f t="shared" si="4"/>
        <v>0</v>
      </c>
      <c r="H90" s="439"/>
      <c r="I90" s="439"/>
      <c r="J90" s="439"/>
      <c r="K90" s="262"/>
    </row>
    <row r="91" spans="1:11" ht="12.75" customHeight="1">
      <c r="A91" s="553"/>
      <c r="B91" s="555"/>
      <c r="C91" s="577"/>
      <c r="D91" s="46"/>
      <c r="E91" s="46"/>
      <c r="F91" s="46"/>
      <c r="G91" s="444"/>
      <c r="H91" s="445"/>
      <c r="I91" s="445"/>
      <c r="J91" s="445"/>
      <c r="K91" s="446">
        <f>SUM(G78:G90)</f>
        <v>127426</v>
      </c>
    </row>
    <row r="92" spans="1:11" ht="12.75" customHeight="1">
      <c r="A92" s="435"/>
      <c r="B92" s="520"/>
      <c r="C92" s="437" t="s">
        <v>142</v>
      </c>
      <c r="D92" s="30"/>
      <c r="E92" s="30"/>
      <c r="F92" s="71"/>
      <c r="G92" s="494"/>
      <c r="H92" s="381"/>
      <c r="I92" s="381"/>
      <c r="J92" s="381"/>
      <c r="K92" s="294"/>
    </row>
    <row r="93" spans="1:11" ht="12.75" customHeight="1">
      <c r="A93" s="112">
        <v>1</v>
      </c>
      <c r="B93" s="421" t="s">
        <v>144</v>
      </c>
      <c r="C93" s="277" t="s">
        <v>306</v>
      </c>
      <c r="D93" s="88">
        <v>3</v>
      </c>
      <c r="E93" s="578" t="s">
        <v>243</v>
      </c>
      <c r="F93" s="579" t="s">
        <v>308</v>
      </c>
      <c r="G93" s="580" t="s">
        <v>309</v>
      </c>
      <c r="H93" s="582" t="s">
        <v>64</v>
      </c>
      <c r="I93" s="582" t="s">
        <v>65</v>
      </c>
      <c r="J93" s="583"/>
      <c r="K93" s="372"/>
    </row>
    <row r="94" spans="1:11" ht="12.75" customHeight="1">
      <c r="A94" s="58">
        <v>2</v>
      </c>
      <c r="B94" s="421" t="s">
        <v>151</v>
      </c>
      <c r="C94" s="298" t="s">
        <v>312</v>
      </c>
      <c r="D94" s="205">
        <v>10</v>
      </c>
      <c r="E94" s="584" t="s">
        <v>243</v>
      </c>
      <c r="F94" s="579" t="s">
        <v>149</v>
      </c>
      <c r="G94" s="580" t="s">
        <v>314</v>
      </c>
      <c r="H94" s="303" t="s">
        <v>64</v>
      </c>
      <c r="I94" s="303" t="s">
        <v>65</v>
      </c>
      <c r="J94" s="585"/>
      <c r="K94" s="230"/>
    </row>
    <row r="95" spans="1:11" ht="12.75" customHeight="1">
      <c r="A95" s="58">
        <v>3</v>
      </c>
      <c r="B95" s="421" t="s">
        <v>156</v>
      </c>
      <c r="C95" s="339" t="s">
        <v>316</v>
      </c>
      <c r="D95" s="205">
        <v>192</v>
      </c>
      <c r="E95" s="584" t="s">
        <v>40</v>
      </c>
      <c r="F95" s="579" t="s">
        <v>317</v>
      </c>
      <c r="G95" s="580" t="s">
        <v>318</v>
      </c>
      <c r="H95" s="303" t="s">
        <v>64</v>
      </c>
      <c r="I95" s="303" t="s">
        <v>65</v>
      </c>
      <c r="J95" s="585"/>
      <c r="K95" s="230"/>
    </row>
    <row r="96" spans="1:11" ht="12.75" customHeight="1">
      <c r="A96" s="58">
        <v>4</v>
      </c>
      <c r="B96" s="421" t="s">
        <v>163</v>
      </c>
      <c r="C96" s="298" t="s">
        <v>320</v>
      </c>
      <c r="D96" s="205">
        <v>8</v>
      </c>
      <c r="E96" s="584" t="s">
        <v>40</v>
      </c>
      <c r="F96" s="579" t="s">
        <v>321</v>
      </c>
      <c r="G96" s="580" t="s">
        <v>322</v>
      </c>
      <c r="H96" s="303" t="s">
        <v>64</v>
      </c>
      <c r="I96" s="303" t="s">
        <v>65</v>
      </c>
      <c r="J96" s="585"/>
      <c r="K96" s="230"/>
    </row>
    <row r="97" spans="1:11" ht="12.75" customHeight="1">
      <c r="A97" s="58">
        <v>5</v>
      </c>
      <c r="B97" s="421" t="s">
        <v>165</v>
      </c>
      <c r="C97" s="298" t="s">
        <v>325</v>
      </c>
      <c r="D97" s="205">
        <v>5</v>
      </c>
      <c r="E97" s="584" t="s">
        <v>40</v>
      </c>
      <c r="F97" s="579" t="s">
        <v>148</v>
      </c>
      <c r="G97" s="580" t="s">
        <v>196</v>
      </c>
      <c r="H97" s="303" t="s">
        <v>64</v>
      </c>
      <c r="I97" s="303" t="s">
        <v>65</v>
      </c>
      <c r="J97" s="585"/>
      <c r="K97" s="230"/>
    </row>
    <row r="98" spans="1:11" ht="12.75" customHeight="1">
      <c r="A98" s="58">
        <v>6</v>
      </c>
      <c r="B98" s="421" t="s">
        <v>171</v>
      </c>
      <c r="C98" s="298" t="s">
        <v>327</v>
      </c>
      <c r="D98" s="205">
        <v>6</v>
      </c>
      <c r="E98" s="584" t="s">
        <v>40</v>
      </c>
      <c r="F98" s="579" t="s">
        <v>153</v>
      </c>
      <c r="G98" s="580" t="s">
        <v>328</v>
      </c>
      <c r="H98" s="303" t="s">
        <v>64</v>
      </c>
      <c r="I98" s="303" t="s">
        <v>65</v>
      </c>
      <c r="J98" s="585"/>
      <c r="K98" s="230"/>
    </row>
    <row r="99" spans="1:11" ht="12.75" customHeight="1">
      <c r="A99" s="58">
        <v>7</v>
      </c>
      <c r="B99" s="421" t="s">
        <v>175</v>
      </c>
      <c r="C99" s="298" t="s">
        <v>330</v>
      </c>
      <c r="D99" s="205">
        <v>8</v>
      </c>
      <c r="E99" s="584" t="s">
        <v>40</v>
      </c>
      <c r="F99" s="579" t="s">
        <v>332</v>
      </c>
      <c r="G99" s="580" t="s">
        <v>333</v>
      </c>
      <c r="H99" s="303" t="s">
        <v>64</v>
      </c>
      <c r="I99" s="303" t="s">
        <v>65</v>
      </c>
      <c r="J99" s="585"/>
      <c r="K99" s="230"/>
    </row>
    <row r="100" spans="1:11" ht="12.75" customHeight="1">
      <c r="A100" s="58">
        <v>8</v>
      </c>
      <c r="B100" s="421" t="s">
        <v>180</v>
      </c>
      <c r="C100" s="298" t="s">
        <v>335</v>
      </c>
      <c r="D100" s="205">
        <v>10</v>
      </c>
      <c r="E100" s="584" t="s">
        <v>274</v>
      </c>
      <c r="F100" s="579" t="s">
        <v>336</v>
      </c>
      <c r="G100" s="580" t="s">
        <v>337</v>
      </c>
      <c r="H100" s="303" t="s">
        <v>64</v>
      </c>
      <c r="I100" s="303" t="s">
        <v>65</v>
      </c>
      <c r="J100" s="585"/>
      <c r="K100" s="230"/>
    </row>
    <row r="101" spans="1:11" ht="12.75" customHeight="1">
      <c r="A101" s="58">
        <v>9</v>
      </c>
      <c r="B101" s="421" t="s">
        <v>185</v>
      </c>
      <c r="C101" s="298" t="s">
        <v>339</v>
      </c>
      <c r="D101" s="205">
        <v>2</v>
      </c>
      <c r="E101" s="584" t="s">
        <v>340</v>
      </c>
      <c r="F101" s="579" t="s">
        <v>342</v>
      </c>
      <c r="G101" s="580" t="s">
        <v>328</v>
      </c>
      <c r="H101" s="303" t="s">
        <v>64</v>
      </c>
      <c r="I101" s="303" t="s">
        <v>65</v>
      </c>
      <c r="J101" s="585"/>
      <c r="K101" s="230"/>
    </row>
    <row r="102" spans="1:11" ht="12.75" customHeight="1">
      <c r="A102" s="58">
        <v>10</v>
      </c>
      <c r="B102" s="421" t="s">
        <v>189</v>
      </c>
      <c r="C102" s="298" t="s">
        <v>344</v>
      </c>
      <c r="D102" s="587">
        <v>2</v>
      </c>
      <c r="E102" s="584" t="s">
        <v>340</v>
      </c>
      <c r="F102" s="579" t="s">
        <v>345</v>
      </c>
      <c r="G102" s="580" t="s">
        <v>346</v>
      </c>
      <c r="H102" s="303" t="s">
        <v>64</v>
      </c>
      <c r="I102" s="303" t="s">
        <v>65</v>
      </c>
      <c r="J102" s="585"/>
      <c r="K102" s="230"/>
    </row>
    <row r="103" spans="1:11" ht="12.75" customHeight="1">
      <c r="A103" s="58">
        <v>11</v>
      </c>
      <c r="B103" s="421" t="s">
        <v>193</v>
      </c>
      <c r="C103" s="298" t="s">
        <v>347</v>
      </c>
      <c r="D103" s="205">
        <v>4</v>
      </c>
      <c r="E103" s="584" t="s">
        <v>220</v>
      </c>
      <c r="F103" s="579" t="s">
        <v>348</v>
      </c>
      <c r="G103" s="580" t="s">
        <v>349</v>
      </c>
      <c r="H103" s="303" t="s">
        <v>64</v>
      </c>
      <c r="I103" s="303" t="s">
        <v>65</v>
      </c>
      <c r="J103" s="585"/>
      <c r="K103" s="230"/>
    </row>
    <row r="104" spans="1:11" ht="12.75" customHeight="1">
      <c r="A104" s="58">
        <v>12</v>
      </c>
      <c r="B104" s="421" t="s">
        <v>350</v>
      </c>
      <c r="C104" s="339" t="s">
        <v>351</v>
      </c>
      <c r="D104" s="205">
        <v>1</v>
      </c>
      <c r="E104" s="584" t="s">
        <v>352</v>
      </c>
      <c r="F104" s="589">
        <v>29000</v>
      </c>
      <c r="G104" s="590">
        <f t="shared" ref="G104:G110" si="5">+F104*D104</f>
        <v>29000</v>
      </c>
      <c r="H104" s="303" t="s">
        <v>64</v>
      </c>
      <c r="I104" s="303" t="s">
        <v>65</v>
      </c>
      <c r="J104" s="585"/>
      <c r="K104" s="230"/>
    </row>
    <row r="105" spans="1:11" ht="12.75" customHeight="1">
      <c r="A105" s="58">
        <v>13</v>
      </c>
      <c r="B105" s="421" t="s">
        <v>353</v>
      </c>
      <c r="C105" s="298" t="s">
        <v>354</v>
      </c>
      <c r="D105" s="205">
        <v>6</v>
      </c>
      <c r="E105" s="584" t="s">
        <v>340</v>
      </c>
      <c r="F105" s="589">
        <v>42000</v>
      </c>
      <c r="G105" s="590">
        <f t="shared" si="5"/>
        <v>252000</v>
      </c>
      <c r="H105" s="303" t="s">
        <v>64</v>
      </c>
      <c r="I105" s="303" t="s">
        <v>65</v>
      </c>
      <c r="J105" s="585"/>
      <c r="K105" s="230"/>
    </row>
    <row r="106" spans="1:11" ht="12.75" customHeight="1">
      <c r="A106" s="58">
        <v>14</v>
      </c>
      <c r="B106" s="421" t="s">
        <v>356</v>
      </c>
      <c r="C106" s="298" t="s">
        <v>357</v>
      </c>
      <c r="D106" s="205">
        <v>1</v>
      </c>
      <c r="E106" s="584" t="s">
        <v>274</v>
      </c>
      <c r="F106" s="589">
        <v>12000</v>
      </c>
      <c r="G106" s="590">
        <f t="shared" si="5"/>
        <v>12000</v>
      </c>
      <c r="H106" s="303" t="s">
        <v>64</v>
      </c>
      <c r="I106" s="303" t="s">
        <v>65</v>
      </c>
      <c r="J106" s="585"/>
      <c r="K106" s="230"/>
    </row>
    <row r="107" spans="1:11" ht="12.75" customHeight="1">
      <c r="A107" s="58">
        <v>15</v>
      </c>
      <c r="B107" s="421" t="s">
        <v>362</v>
      </c>
      <c r="C107" s="298" t="s">
        <v>363</v>
      </c>
      <c r="D107" s="205">
        <v>1</v>
      </c>
      <c r="E107" s="584" t="s">
        <v>365</v>
      </c>
      <c r="F107" s="589">
        <v>22800</v>
      </c>
      <c r="G107" s="590">
        <f t="shared" si="5"/>
        <v>22800</v>
      </c>
      <c r="H107" s="303" t="s">
        <v>64</v>
      </c>
      <c r="I107" s="303" t="s">
        <v>65</v>
      </c>
      <c r="J107" s="585"/>
      <c r="K107" s="230"/>
    </row>
    <row r="108" spans="1:11" ht="12.75" customHeight="1">
      <c r="A108" s="58">
        <v>16</v>
      </c>
      <c r="B108" s="421" t="s">
        <v>369</v>
      </c>
      <c r="C108" s="298" t="s">
        <v>370</v>
      </c>
      <c r="D108" s="205">
        <v>6</v>
      </c>
      <c r="E108" s="584" t="s">
        <v>40</v>
      </c>
      <c r="F108" s="589">
        <v>6000</v>
      </c>
      <c r="G108" s="590">
        <f t="shared" si="5"/>
        <v>36000</v>
      </c>
      <c r="H108" s="303" t="s">
        <v>64</v>
      </c>
      <c r="I108" s="303" t="s">
        <v>65</v>
      </c>
      <c r="J108" s="585"/>
      <c r="K108" s="230"/>
    </row>
    <row r="109" spans="1:11" ht="12.75" customHeight="1">
      <c r="A109" s="58">
        <v>17</v>
      </c>
      <c r="B109" s="421" t="s">
        <v>372</v>
      </c>
      <c r="C109" s="298" t="s">
        <v>373</v>
      </c>
      <c r="D109" s="205">
        <v>10</v>
      </c>
      <c r="E109" s="584" t="s">
        <v>40</v>
      </c>
      <c r="F109" s="589">
        <v>6000</v>
      </c>
      <c r="G109" s="590">
        <f t="shared" si="5"/>
        <v>60000</v>
      </c>
      <c r="H109" s="303" t="s">
        <v>64</v>
      </c>
      <c r="I109" s="303" t="s">
        <v>65</v>
      </c>
      <c r="J109" s="585"/>
      <c r="K109" s="230"/>
    </row>
    <row r="110" spans="1:11" ht="12.75" customHeight="1">
      <c r="A110" s="245">
        <v>18</v>
      </c>
      <c r="B110" s="421" t="s">
        <v>376</v>
      </c>
      <c r="C110" s="298" t="s">
        <v>377</v>
      </c>
      <c r="D110" s="329">
        <v>4</v>
      </c>
      <c r="E110" s="604" t="s">
        <v>40</v>
      </c>
      <c r="F110" s="605">
        <v>6000</v>
      </c>
      <c r="G110" s="607">
        <f t="shared" si="5"/>
        <v>24000</v>
      </c>
      <c r="H110" s="609" t="s">
        <v>64</v>
      </c>
      <c r="I110" s="609" t="s">
        <v>65</v>
      </c>
      <c r="J110" s="611"/>
      <c r="K110" s="253"/>
    </row>
    <row r="111" spans="1:11" ht="12.75" customHeight="1">
      <c r="A111" s="426">
        <v>19</v>
      </c>
      <c r="B111" s="421" t="s">
        <v>380</v>
      </c>
      <c r="C111" s="298" t="s">
        <v>382</v>
      </c>
      <c r="D111" s="23">
        <v>1</v>
      </c>
      <c r="E111" s="19" t="s">
        <v>40</v>
      </c>
      <c r="F111" s="590">
        <v>70000</v>
      </c>
      <c r="G111" s="590">
        <v>70000</v>
      </c>
      <c r="H111" s="303" t="s">
        <v>64</v>
      </c>
      <c r="I111" s="609" t="s">
        <v>65</v>
      </c>
      <c r="J111" s="590"/>
      <c r="K111" s="401"/>
    </row>
    <row r="112" spans="1:11" ht="12.75" customHeight="1">
      <c r="A112" s="426">
        <v>20</v>
      </c>
      <c r="B112" s="421" t="s">
        <v>385</v>
      </c>
      <c r="C112" s="298" t="s">
        <v>386</v>
      </c>
      <c r="D112" s="23">
        <v>12</v>
      </c>
      <c r="E112" s="19" t="s">
        <v>40</v>
      </c>
      <c r="F112" s="590">
        <v>7000</v>
      </c>
      <c r="G112" s="590">
        <v>84000</v>
      </c>
      <c r="H112" s="303" t="s">
        <v>64</v>
      </c>
      <c r="I112" s="609" t="s">
        <v>65</v>
      </c>
      <c r="J112" s="590"/>
      <c r="K112" s="401"/>
    </row>
    <row r="113" spans="1:11" ht="12.75" customHeight="1">
      <c r="A113" s="426"/>
      <c r="B113" s="421"/>
      <c r="C113" s="298"/>
      <c r="D113" s="23"/>
      <c r="E113" s="19"/>
      <c r="F113" s="617"/>
      <c r="G113" s="619" t="s">
        <v>388</v>
      </c>
      <c r="H113" s="609" t="s">
        <v>64</v>
      </c>
      <c r="I113" s="609" t="s">
        <v>65</v>
      </c>
      <c r="J113" s="590"/>
      <c r="K113" s="401"/>
    </row>
    <row r="114" spans="1:11" ht="12.75" customHeight="1">
      <c r="A114" s="426"/>
      <c r="B114" s="421"/>
      <c r="C114" s="624"/>
      <c r="D114" s="18"/>
      <c r="E114" s="18"/>
      <c r="F114" s="590"/>
      <c r="G114" s="590"/>
      <c r="H114" s="590"/>
      <c r="I114" s="590"/>
      <c r="J114" s="590"/>
      <c r="K114" s="401"/>
    </row>
    <row r="115" spans="1:11" ht="12.75" customHeight="1">
      <c r="A115" s="426"/>
      <c r="B115" s="421"/>
      <c r="C115" s="19"/>
      <c r="D115" s="18"/>
      <c r="E115" s="18"/>
      <c r="F115" s="590"/>
      <c r="G115" s="590"/>
      <c r="H115" s="590"/>
      <c r="I115" s="590"/>
      <c r="J115" s="590"/>
      <c r="K115" s="401"/>
    </row>
    <row r="116" spans="1:11" ht="12.75" customHeight="1">
      <c r="A116" s="426"/>
      <c r="B116" s="426"/>
      <c r="C116" s="19"/>
      <c r="D116" s="18"/>
      <c r="E116" s="18"/>
      <c r="F116" s="590"/>
      <c r="G116" s="590"/>
      <c r="H116" s="590"/>
      <c r="I116" s="590"/>
      <c r="J116" s="590"/>
      <c r="K116" s="401"/>
    </row>
    <row r="117" spans="1:11" ht="12.75" customHeight="1">
      <c r="A117" s="426"/>
      <c r="B117" s="426"/>
      <c r="C117" s="19"/>
      <c r="D117" s="18"/>
      <c r="E117" s="18"/>
      <c r="F117" s="590"/>
      <c r="G117" s="590"/>
      <c r="H117" s="590"/>
      <c r="I117" s="590"/>
      <c r="J117" s="590"/>
      <c r="K117" s="401"/>
    </row>
    <row r="118" spans="1:11" ht="12.75" customHeight="1">
      <c r="A118" s="553" t="s">
        <v>41</v>
      </c>
      <c r="B118" s="555"/>
      <c r="C118" s="196" t="s">
        <v>41</v>
      </c>
      <c r="D118" s="46">
        <v>0</v>
      </c>
      <c r="E118" s="46" t="s">
        <v>41</v>
      </c>
      <c r="F118" s="641"/>
      <c r="G118" s="641"/>
      <c r="H118" s="644"/>
      <c r="I118" s="644"/>
      <c r="J118" s="644"/>
      <c r="K118" s="650">
        <f>SUM(G100:G117)</f>
        <v>589800</v>
      </c>
    </row>
    <row r="119" spans="1:11" ht="12.75" customHeight="1">
      <c r="A119" s="5"/>
      <c r="B119" s="5"/>
      <c r="C119" s="5"/>
      <c r="D119" s="5"/>
      <c r="E119" s="5" t="s">
        <v>52</v>
      </c>
      <c r="F119" s="225"/>
      <c r="G119" s="5"/>
      <c r="H119" s="5"/>
      <c r="I119" s="5"/>
      <c r="J119" s="5"/>
      <c r="K119" s="254">
        <f>SUM(K111+K91+K76+K68+K64+K30)</f>
        <v>51088726</v>
      </c>
    </row>
    <row r="120" spans="1:11" ht="12.75" customHeight="1">
      <c r="A120" s="5"/>
      <c r="B120" s="5"/>
      <c r="C120" s="5" t="s">
        <v>272</v>
      </c>
      <c r="D120" s="5"/>
      <c r="E120" s="5"/>
      <c r="F120" s="225"/>
      <c r="G120" s="5"/>
      <c r="H120" s="5"/>
      <c r="I120" s="5"/>
      <c r="J120" s="5"/>
      <c r="K120" s="158">
        <v>15000000</v>
      </c>
    </row>
    <row r="121" spans="1:11" ht="12.75" customHeight="1">
      <c r="A121" s="5"/>
      <c r="B121" s="5"/>
      <c r="C121" s="5"/>
      <c r="D121" s="5"/>
      <c r="E121" s="5" t="s">
        <v>54</v>
      </c>
      <c r="F121" s="225"/>
      <c r="G121" s="5"/>
      <c r="H121" s="5"/>
      <c r="I121" s="5"/>
      <c r="J121" s="5"/>
      <c r="K121" s="324">
        <f>SUM(K119:K120)</f>
        <v>66088726</v>
      </c>
    </row>
    <row r="122" spans="1:11" ht="12.75" customHeight="1">
      <c r="A122" s="5"/>
      <c r="B122" s="5"/>
      <c r="C122" s="5"/>
      <c r="D122" s="5"/>
      <c r="E122" s="5"/>
      <c r="F122" s="225"/>
      <c r="G122" s="5"/>
      <c r="H122" s="5"/>
      <c r="I122" s="5"/>
      <c r="J122" s="5"/>
      <c r="K122" s="225"/>
    </row>
    <row r="123" spans="1:11" ht="12.75" customHeight="1">
      <c r="A123" s="5"/>
      <c r="B123" s="5"/>
      <c r="C123" s="5"/>
      <c r="D123" s="5"/>
      <c r="E123" s="546" t="s">
        <v>277</v>
      </c>
      <c r="F123" s="547"/>
      <c r="G123" s="546"/>
      <c r="H123" s="546"/>
      <c r="I123" s="546"/>
      <c r="J123" s="546"/>
      <c r="K123" s="547">
        <f>K121</f>
        <v>66088726</v>
      </c>
    </row>
    <row r="124" spans="1:11" ht="12.75" customHeight="1">
      <c r="A124" s="5"/>
      <c r="B124" s="5"/>
      <c r="C124" s="5" t="s">
        <v>279</v>
      </c>
      <c r="D124" s="5"/>
      <c r="E124" s="5"/>
      <c r="F124" s="5"/>
      <c r="G124" s="5"/>
      <c r="H124" s="5"/>
      <c r="I124" s="5"/>
      <c r="J124" s="5"/>
      <c r="K124" s="5"/>
    </row>
    <row r="125" spans="1:11" ht="12.75" customHeight="1">
      <c r="A125" s="5"/>
      <c r="B125" s="5"/>
      <c r="C125" s="5" t="s">
        <v>280</v>
      </c>
      <c r="D125" s="5"/>
      <c r="E125" s="5"/>
      <c r="F125" s="5"/>
      <c r="G125" s="5"/>
      <c r="H125" s="5"/>
      <c r="I125" s="5"/>
      <c r="J125" s="5"/>
      <c r="K125" s="5"/>
    </row>
    <row r="126" spans="1:11" ht="12.75" customHeight="1">
      <c r="A126" s="5"/>
      <c r="B126" s="5"/>
      <c r="C126" s="5" t="s">
        <v>282</v>
      </c>
      <c r="D126" s="5"/>
      <c r="E126" s="5"/>
      <c r="F126" s="5"/>
      <c r="G126" s="5"/>
      <c r="H126" s="5"/>
      <c r="I126" s="5"/>
      <c r="J126" s="5"/>
      <c r="K126" s="5"/>
    </row>
    <row r="127" spans="1:11" ht="12.75" customHeight="1">
      <c r="A127" s="5"/>
      <c r="B127" s="5"/>
      <c r="C127" s="1039" t="s">
        <v>284</v>
      </c>
      <c r="D127" s="1016"/>
      <c r="E127" s="1016"/>
      <c r="F127" s="1016"/>
      <c r="G127" s="1016"/>
      <c r="H127" s="1016"/>
      <c r="I127" s="1016"/>
      <c r="J127" s="1016"/>
      <c r="K127" s="1016"/>
    </row>
    <row r="128" spans="1:11" ht="12.75" customHeight="1">
      <c r="A128" s="5"/>
      <c r="B128" s="5"/>
      <c r="C128" s="1040" t="s">
        <v>286</v>
      </c>
      <c r="D128" s="1016"/>
      <c r="E128" s="1016"/>
      <c r="F128" s="1016"/>
      <c r="G128" s="1016"/>
      <c r="H128" s="1016"/>
      <c r="I128" s="1016"/>
      <c r="J128" s="1016"/>
      <c r="K128" s="1016"/>
    </row>
    <row r="129" spans="1:11" ht="15" customHeight="1">
      <c r="A129" s="5"/>
      <c r="B129" s="5"/>
      <c r="C129" s="1041" t="s">
        <v>287</v>
      </c>
      <c r="D129" s="1016"/>
      <c r="E129" s="1016"/>
      <c r="F129" s="1016"/>
      <c r="G129" s="1016"/>
      <c r="H129" s="1016"/>
      <c r="I129" s="1016"/>
      <c r="J129" s="1016"/>
      <c r="K129" s="1016"/>
    </row>
    <row r="130" spans="1:11" ht="12.75" customHeight="1">
      <c r="A130" s="5"/>
      <c r="B130" s="5"/>
      <c r="C130" s="1042"/>
      <c r="D130" s="1016"/>
      <c r="E130" s="1016"/>
      <c r="F130" s="1016"/>
      <c r="G130" s="1016"/>
      <c r="H130" s="1016"/>
      <c r="I130" s="1016"/>
      <c r="J130" s="1016"/>
      <c r="K130" s="1016"/>
    </row>
    <row r="131" spans="1:11" ht="12.75" customHeight="1">
      <c r="A131" s="5"/>
      <c r="B131" s="5"/>
      <c r="C131" s="5" t="s">
        <v>289</v>
      </c>
      <c r="D131" s="5"/>
      <c r="E131" s="5"/>
      <c r="F131" s="564"/>
      <c r="G131" s="564"/>
      <c r="H131" s="564"/>
      <c r="I131" s="564"/>
      <c r="J131" s="564"/>
      <c r="K131" s="564"/>
    </row>
    <row r="132" spans="1:11" ht="12.75" customHeight="1">
      <c r="A132" s="5"/>
      <c r="B132" s="5"/>
      <c r="C132" s="3" t="s">
        <v>291</v>
      </c>
      <c r="D132" s="5"/>
      <c r="E132" s="5"/>
      <c r="F132" s="1043" t="s">
        <v>292</v>
      </c>
      <c r="G132" s="1044"/>
      <c r="H132" s="1044"/>
      <c r="I132" s="1044"/>
      <c r="J132" s="1044"/>
      <c r="K132" s="1044"/>
    </row>
    <row r="133" spans="1:11" ht="12.75" customHeight="1"/>
    <row r="134" spans="1:11" ht="12.75" customHeight="1"/>
    <row r="135" spans="1:11" ht="12.75" customHeight="1"/>
    <row r="136" spans="1:11" ht="12.75" customHeight="1"/>
    <row r="137" spans="1:11" ht="12.75" customHeight="1"/>
    <row r="138" spans="1:11" ht="12.75" customHeight="1"/>
    <row r="139" spans="1:11" ht="12.75" customHeight="1"/>
    <row r="140" spans="1:11" ht="12.75" customHeight="1"/>
    <row r="141" spans="1:11" ht="12.75" customHeight="1"/>
    <row r="142" spans="1:11" ht="12.75" customHeight="1"/>
    <row r="143" spans="1:11" ht="12.75" customHeight="1"/>
    <row r="144" spans="1:11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</sheetData>
  <mergeCells count="27">
    <mergeCell ref="C130:K130"/>
    <mergeCell ref="F132:K132"/>
    <mergeCell ref="G11:G12"/>
    <mergeCell ref="H11:H12"/>
    <mergeCell ref="C29:G29"/>
    <mergeCell ref="A32:K32"/>
    <mergeCell ref="C127:K127"/>
    <mergeCell ref="C128:K128"/>
    <mergeCell ref="C129:K129"/>
    <mergeCell ref="A13:K13"/>
    <mergeCell ref="D8:K8"/>
    <mergeCell ref="D9:K9"/>
    <mergeCell ref="A11:A12"/>
    <mergeCell ref="B11:B12"/>
    <mergeCell ref="C11:C12"/>
    <mergeCell ref="D11:E11"/>
    <mergeCell ref="F11:F12"/>
    <mergeCell ref="A7:K7"/>
    <mergeCell ref="A8:C8"/>
    <mergeCell ref="I11:I12"/>
    <mergeCell ref="J11:J12"/>
    <mergeCell ref="K11:K12"/>
    <mergeCell ref="C1:K1"/>
    <mergeCell ref="C2:K2"/>
    <mergeCell ref="A3:K3"/>
    <mergeCell ref="A4:K4"/>
    <mergeCell ref="A6:K6"/>
  </mergeCells>
  <pageMargins left="0.19685039370078741" right="3.937007874015748E-2" top="0.19685039370078741" bottom="0.19685039370078741" header="0" footer="0"/>
  <pageSetup orientation="landscape"/>
  <rowBreaks count="5" manualBreakCount="5">
    <brk id="64" man="1"/>
    <brk id="132" man="1"/>
    <brk id="122" man="1"/>
    <brk id="91" man="1"/>
    <brk id="30" man="1"/>
  </row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018"/>
  <sheetViews>
    <sheetView workbookViewId="0">
      <pane ySplit="12" topLeftCell="A13" activePane="bottomLeft" state="frozen"/>
      <selection pane="bottomLeft" activeCell="B14" sqref="B14"/>
    </sheetView>
  </sheetViews>
  <sheetFormatPr baseColWidth="10" defaultColWidth="12.5703125" defaultRowHeight="15" customHeight="1"/>
  <cols>
    <col min="1" max="1" width="5.7109375" customWidth="1"/>
    <col min="2" max="2" width="18.5703125" customWidth="1"/>
    <col min="3" max="3" width="48.7109375" customWidth="1"/>
    <col min="4" max="5" width="8.7109375" customWidth="1"/>
    <col min="6" max="7" width="15.7109375" customWidth="1"/>
    <col min="8" max="9" width="25.7109375" customWidth="1"/>
    <col min="10" max="11" width="15.7109375" customWidth="1"/>
    <col min="12" max="26" width="10.5703125" customWidth="1"/>
  </cols>
  <sheetData>
    <row r="1" spans="1:11" ht="12.75" customHeight="1">
      <c r="A1" s="1"/>
      <c r="B1" s="1"/>
      <c r="C1" s="1015" t="s">
        <v>0</v>
      </c>
      <c r="D1" s="1016"/>
      <c r="E1" s="1016"/>
      <c r="F1" s="1016"/>
      <c r="G1" s="1016"/>
      <c r="H1" s="1016"/>
      <c r="I1" s="1016"/>
      <c r="J1" s="1016"/>
      <c r="K1" s="1016"/>
    </row>
    <row r="2" spans="1:11" ht="12.75" customHeight="1">
      <c r="A2" s="1"/>
      <c r="B2" s="1"/>
      <c r="C2" s="1015" t="s">
        <v>2</v>
      </c>
      <c r="D2" s="1016"/>
      <c r="E2" s="1016"/>
      <c r="F2" s="1016"/>
      <c r="G2" s="1016"/>
      <c r="H2" s="1016"/>
      <c r="I2" s="1016"/>
      <c r="J2" s="1016"/>
      <c r="K2" s="1016"/>
    </row>
    <row r="3" spans="1:11" ht="12.75" customHeight="1">
      <c r="A3" s="1017" t="s">
        <v>4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</row>
    <row r="4" spans="1:11" ht="12.75" customHeight="1">
      <c r="A4" s="1018" t="s">
        <v>6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</row>
    <row r="5" spans="1:11" ht="12.75" customHeight="1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2.75" customHeight="1">
      <c r="A6" s="1019" t="s">
        <v>8</v>
      </c>
      <c r="B6" s="1016"/>
      <c r="C6" s="1016"/>
      <c r="D6" s="1016"/>
      <c r="E6" s="1016"/>
      <c r="F6" s="1016"/>
      <c r="G6" s="1016"/>
      <c r="H6" s="1016"/>
      <c r="I6" s="1016"/>
      <c r="J6" s="1016"/>
      <c r="K6" s="1016"/>
    </row>
    <row r="7" spans="1:11" ht="12.75" customHeight="1">
      <c r="A7" s="1020" t="s">
        <v>9</v>
      </c>
      <c r="B7" s="1016"/>
      <c r="C7" s="1016"/>
      <c r="D7" s="1016"/>
      <c r="E7" s="1016"/>
      <c r="F7" s="1016"/>
      <c r="G7" s="1016"/>
      <c r="H7" s="1016"/>
      <c r="I7" s="1016"/>
      <c r="J7" s="1016"/>
      <c r="K7" s="1016"/>
    </row>
    <row r="8" spans="1:11" ht="12.75" customHeight="1">
      <c r="A8" s="1021" t="s">
        <v>11</v>
      </c>
      <c r="B8" s="1016"/>
      <c r="C8" s="1016"/>
      <c r="D8" s="1030" t="s">
        <v>14</v>
      </c>
      <c r="E8" s="1016"/>
      <c r="F8" s="1016"/>
      <c r="G8" s="1016"/>
      <c r="H8" s="1016"/>
      <c r="I8" s="1016"/>
      <c r="J8" s="1016"/>
      <c r="K8" s="1016"/>
    </row>
    <row r="9" spans="1:11" ht="12.75" customHeight="1">
      <c r="D9" s="1030" t="s">
        <v>16</v>
      </c>
      <c r="E9" s="1016"/>
      <c r="F9" s="1016"/>
      <c r="G9" s="1016"/>
      <c r="H9" s="1016"/>
      <c r="I9" s="1016"/>
      <c r="J9" s="1016"/>
      <c r="K9" s="1016"/>
    </row>
    <row r="10" spans="1:11" ht="12.75" customHeight="1">
      <c r="D10" s="4"/>
      <c r="E10" s="6"/>
      <c r="F10" s="6"/>
      <c r="G10" s="6"/>
      <c r="H10" s="6"/>
      <c r="I10" s="6"/>
      <c r="J10" s="6"/>
      <c r="K10" s="6"/>
    </row>
    <row r="11" spans="1:11" ht="24" customHeight="1">
      <c r="A11" s="1031" t="s">
        <v>22</v>
      </c>
      <c r="B11" s="1031" t="s">
        <v>23</v>
      </c>
      <c r="C11" s="1032" t="s">
        <v>24</v>
      </c>
      <c r="D11" s="1033" t="s">
        <v>25</v>
      </c>
      <c r="E11" s="1034"/>
      <c r="F11" s="1032" t="s">
        <v>26</v>
      </c>
      <c r="G11" s="1022" t="s">
        <v>27</v>
      </c>
      <c r="H11" s="1024" t="s">
        <v>28</v>
      </c>
      <c r="I11" s="1024" t="s">
        <v>29</v>
      </c>
      <c r="J11" s="1045" t="s">
        <v>30</v>
      </c>
      <c r="K11" s="1029" t="s">
        <v>31</v>
      </c>
    </row>
    <row r="12" spans="1:11" ht="12.75" customHeight="1">
      <c r="A12" s="1025"/>
      <c r="B12" s="1025"/>
      <c r="C12" s="1025"/>
      <c r="D12" s="9" t="s">
        <v>32</v>
      </c>
      <c r="E12" s="10" t="s">
        <v>33</v>
      </c>
      <c r="F12" s="1025"/>
      <c r="G12" s="1023"/>
      <c r="H12" s="1025"/>
      <c r="I12" s="1025"/>
      <c r="J12" s="1025"/>
      <c r="K12" s="1025"/>
    </row>
    <row r="13" spans="1:11" ht="12.75" customHeight="1">
      <c r="A13" s="1058" t="s">
        <v>34</v>
      </c>
      <c r="B13" s="1059"/>
      <c r="C13" s="1059"/>
      <c r="D13" s="1059"/>
      <c r="E13" s="1059"/>
      <c r="F13" s="1059"/>
      <c r="G13" s="1059"/>
      <c r="H13" s="1059"/>
      <c r="I13" s="1059"/>
      <c r="J13" s="1059"/>
      <c r="K13" s="1060"/>
    </row>
    <row r="14" spans="1:11" ht="12.75" customHeight="1">
      <c r="A14" s="11"/>
      <c r="B14" s="12">
        <v>56121500</v>
      </c>
      <c r="C14" s="14" t="s">
        <v>36</v>
      </c>
      <c r="D14" s="30"/>
      <c r="E14" s="30"/>
      <c r="F14" s="34"/>
      <c r="G14" s="34"/>
      <c r="H14" s="34"/>
      <c r="I14" s="34"/>
      <c r="J14" s="34"/>
      <c r="K14" s="28"/>
    </row>
    <row r="15" spans="1:11" ht="12.75" customHeight="1">
      <c r="A15" s="40" t="s">
        <v>41</v>
      </c>
      <c r="B15" s="43"/>
      <c r="C15" s="46"/>
      <c r="D15" s="46"/>
      <c r="E15" s="46"/>
      <c r="F15" s="49"/>
      <c r="G15" s="52">
        <f>D15*F15</f>
        <v>0</v>
      </c>
      <c r="H15" s="52"/>
      <c r="I15" s="52"/>
      <c r="J15" s="52"/>
      <c r="K15" s="60">
        <f>SUM(G15)</f>
        <v>0</v>
      </c>
    </row>
    <row r="16" spans="1:11" ht="12.75" customHeight="1">
      <c r="A16" s="64"/>
      <c r="B16" s="66">
        <v>56101700</v>
      </c>
      <c r="C16" s="68" t="s">
        <v>43</v>
      </c>
      <c r="D16" s="53"/>
      <c r="E16" s="71"/>
      <c r="F16" s="74" t="s">
        <v>41</v>
      </c>
      <c r="G16" s="76"/>
      <c r="H16" s="76"/>
      <c r="I16" s="76"/>
      <c r="J16" s="76"/>
      <c r="K16" s="61"/>
    </row>
    <row r="17" spans="1:11" ht="12.75" customHeight="1">
      <c r="A17" s="80" t="s">
        <v>41</v>
      </c>
      <c r="B17" s="83"/>
      <c r="C17" s="85"/>
      <c r="D17" s="88"/>
      <c r="E17" s="88"/>
      <c r="F17" s="90"/>
      <c r="G17" s="72">
        <f t="shared" ref="G17:G18" si="0">D17*F17</f>
        <v>0</v>
      </c>
      <c r="H17" s="96"/>
      <c r="I17" s="96"/>
      <c r="J17" s="96"/>
      <c r="K17" s="100"/>
    </row>
    <row r="18" spans="1:11" ht="12.75" customHeight="1">
      <c r="A18" s="104"/>
      <c r="B18" s="105"/>
      <c r="C18" s="162"/>
      <c r="D18" s="166"/>
      <c r="E18" s="79"/>
      <c r="F18" s="171"/>
      <c r="G18" s="171">
        <f t="shared" si="0"/>
        <v>0</v>
      </c>
      <c r="H18" s="175"/>
      <c r="I18" s="175"/>
      <c r="J18" s="175"/>
      <c r="K18" s="183">
        <f>G17+G18</f>
        <v>0</v>
      </c>
    </row>
    <row r="19" spans="1:11" ht="12.75" customHeight="1">
      <c r="A19" s="185"/>
      <c r="B19" s="13">
        <v>14111500</v>
      </c>
      <c r="C19" s="189" t="s">
        <v>46</v>
      </c>
      <c r="D19" s="30"/>
      <c r="E19" s="30"/>
      <c r="F19" s="29"/>
      <c r="G19" s="192"/>
      <c r="H19" s="192"/>
      <c r="I19" s="192"/>
      <c r="J19" s="192"/>
      <c r="K19" s="28"/>
    </row>
    <row r="20" spans="1:11" ht="12.75" customHeight="1">
      <c r="A20" s="40"/>
      <c r="B20" s="43"/>
      <c r="C20" s="196" t="s">
        <v>41</v>
      </c>
      <c r="D20" s="46">
        <v>0</v>
      </c>
      <c r="E20" s="46">
        <v>0</v>
      </c>
      <c r="F20" s="49">
        <v>0</v>
      </c>
      <c r="G20" s="49">
        <f>D20*F20</f>
        <v>0</v>
      </c>
      <c r="H20" s="49"/>
      <c r="I20" s="49"/>
      <c r="J20" s="49"/>
      <c r="K20" s="60">
        <f>SUM(G20)</f>
        <v>0</v>
      </c>
    </row>
    <row r="21" spans="1:11" ht="12.75" customHeight="1">
      <c r="A21" s="206"/>
      <c r="B21" s="13" t="s">
        <v>50</v>
      </c>
      <c r="C21" s="208" t="s">
        <v>51</v>
      </c>
      <c r="D21" s="210"/>
      <c r="E21" s="212"/>
      <c r="F21" s="212"/>
      <c r="G21" s="214"/>
      <c r="H21" s="214"/>
      <c r="I21" s="214"/>
      <c r="J21" s="214"/>
      <c r="K21" s="28"/>
    </row>
    <row r="22" spans="1:11" ht="12.75" customHeight="1">
      <c r="A22" s="202" t="s">
        <v>41</v>
      </c>
      <c r="B22" s="216"/>
      <c r="C22" s="37" t="s">
        <v>41</v>
      </c>
      <c r="D22" s="37">
        <v>0</v>
      </c>
      <c r="E22" s="37" t="s">
        <v>41</v>
      </c>
      <c r="F22" s="39">
        <v>0</v>
      </c>
      <c r="G22" s="207">
        <f t="shared" ref="G22:G27" si="1">D22*F22</f>
        <v>0</v>
      </c>
      <c r="H22" s="207"/>
      <c r="I22" s="207"/>
      <c r="J22" s="207"/>
      <c r="K22" s="148"/>
    </row>
    <row r="23" spans="1:11" ht="12.75" customHeight="1">
      <c r="A23" s="215" t="s">
        <v>41</v>
      </c>
      <c r="B23" s="219"/>
      <c r="C23" s="18" t="s">
        <v>41</v>
      </c>
      <c r="D23" s="18">
        <v>0</v>
      </c>
      <c r="E23" s="18" t="s">
        <v>41</v>
      </c>
      <c r="F23" s="27">
        <v>0</v>
      </c>
      <c r="G23" s="217">
        <f t="shared" si="1"/>
        <v>0</v>
      </c>
      <c r="H23" s="217"/>
      <c r="I23" s="217"/>
      <c r="J23" s="217"/>
      <c r="K23" s="223"/>
    </row>
    <row r="24" spans="1:11" ht="12.75" customHeight="1">
      <c r="A24" s="215" t="s">
        <v>41</v>
      </c>
      <c r="B24" s="219"/>
      <c r="C24" s="18" t="s">
        <v>41</v>
      </c>
      <c r="D24" s="18">
        <v>0</v>
      </c>
      <c r="E24" s="18" t="s">
        <v>41</v>
      </c>
      <c r="F24" s="27">
        <v>0</v>
      </c>
      <c r="G24" s="217">
        <f t="shared" si="1"/>
        <v>0</v>
      </c>
      <c r="H24" s="217"/>
      <c r="I24" s="217"/>
      <c r="J24" s="217"/>
      <c r="K24" s="223"/>
    </row>
    <row r="25" spans="1:11" ht="12.75" customHeight="1">
      <c r="A25" s="215" t="s">
        <v>41</v>
      </c>
      <c r="B25" s="219"/>
      <c r="C25" s="18" t="s">
        <v>41</v>
      </c>
      <c r="D25" s="18">
        <v>0</v>
      </c>
      <c r="E25" s="18" t="s">
        <v>41</v>
      </c>
      <c r="F25" s="27">
        <v>0</v>
      </c>
      <c r="G25" s="217">
        <f t="shared" si="1"/>
        <v>0</v>
      </c>
      <c r="H25" s="217"/>
      <c r="I25" s="217"/>
      <c r="J25" s="217"/>
      <c r="K25" s="223"/>
    </row>
    <row r="26" spans="1:11" ht="12.75" customHeight="1">
      <c r="A26" s="215" t="s">
        <v>41</v>
      </c>
      <c r="B26" s="219"/>
      <c r="C26" s="18" t="s">
        <v>41</v>
      </c>
      <c r="D26" s="18">
        <v>0</v>
      </c>
      <c r="E26" s="18" t="s">
        <v>41</v>
      </c>
      <c r="F26" s="27">
        <v>0</v>
      </c>
      <c r="G26" s="217">
        <f t="shared" si="1"/>
        <v>0</v>
      </c>
      <c r="H26" s="217"/>
      <c r="I26" s="217"/>
      <c r="J26" s="217"/>
      <c r="K26" s="223"/>
    </row>
    <row r="27" spans="1:11" ht="12.75" customHeight="1">
      <c r="A27" s="104" t="s">
        <v>41</v>
      </c>
      <c r="B27" s="105"/>
      <c r="C27" s="79" t="s">
        <v>41</v>
      </c>
      <c r="D27" s="79">
        <v>5</v>
      </c>
      <c r="E27" s="79" t="s">
        <v>41</v>
      </c>
      <c r="F27" s="84">
        <v>0</v>
      </c>
      <c r="G27" s="222">
        <f t="shared" si="1"/>
        <v>0</v>
      </c>
      <c r="H27" s="222"/>
      <c r="I27" s="222"/>
      <c r="J27" s="222"/>
      <c r="K27" s="234">
        <f>SUM(G22:G27)</f>
        <v>0</v>
      </c>
    </row>
    <row r="28" spans="1:11" ht="12.75" customHeight="1">
      <c r="A28" s="5"/>
      <c r="B28" s="5"/>
      <c r="C28" s="5"/>
      <c r="D28" s="5"/>
      <c r="E28" s="5" t="s">
        <v>52</v>
      </c>
      <c r="F28" s="225"/>
      <c r="G28" s="5"/>
      <c r="H28" s="5"/>
      <c r="I28" s="5"/>
      <c r="J28" s="5"/>
      <c r="K28" s="238">
        <f>SUM(K15:K27)</f>
        <v>0</v>
      </c>
    </row>
    <row r="29" spans="1:11" ht="12.75" customHeight="1">
      <c r="A29" s="5"/>
      <c r="B29" s="5"/>
      <c r="C29" s="1026" t="s">
        <v>53</v>
      </c>
      <c r="D29" s="1016"/>
      <c r="E29" s="1016"/>
      <c r="F29" s="1016"/>
      <c r="G29" s="1016"/>
      <c r="H29" s="5"/>
      <c r="I29" s="5"/>
      <c r="J29" s="5"/>
      <c r="K29" s="241">
        <v>0</v>
      </c>
    </row>
    <row r="30" spans="1:11" ht="12.75" customHeight="1">
      <c r="A30" s="5"/>
      <c r="B30" s="5"/>
      <c r="C30" s="5"/>
      <c r="D30" s="5"/>
      <c r="E30" s="5" t="s">
        <v>54</v>
      </c>
      <c r="F30" s="225"/>
      <c r="G30" s="5"/>
      <c r="H30" s="5"/>
      <c r="I30" s="5"/>
      <c r="J30" s="5"/>
      <c r="K30" s="244">
        <f>SUM(K28:K29)</f>
        <v>0</v>
      </c>
    </row>
    <row r="31" spans="1:1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</row>
    <row r="32" spans="1:11" ht="12.75" customHeight="1">
      <c r="A32" s="1041" t="s">
        <v>55</v>
      </c>
      <c r="B32" s="1016"/>
      <c r="C32" s="1016"/>
      <c r="D32" s="1016"/>
      <c r="E32" s="1016"/>
      <c r="F32" s="1016"/>
      <c r="G32" s="1016"/>
      <c r="H32" s="1016"/>
      <c r="I32" s="1016"/>
      <c r="J32" s="1016"/>
      <c r="K32" s="1016"/>
    </row>
    <row r="33" spans="1:11" ht="12.75" customHeight="1">
      <c r="A33" s="80"/>
      <c r="B33" s="83"/>
      <c r="C33" s="232" t="s">
        <v>56</v>
      </c>
      <c r="D33" s="233"/>
      <c r="E33" s="233"/>
      <c r="F33" s="235"/>
      <c r="G33" s="235"/>
      <c r="H33" s="236"/>
      <c r="I33" s="236"/>
      <c r="J33" s="236"/>
      <c r="K33" s="100"/>
    </row>
    <row r="34" spans="1:11" ht="12.75" customHeight="1">
      <c r="A34" s="58">
        <v>1</v>
      </c>
      <c r="B34" s="252" t="s">
        <v>57</v>
      </c>
      <c r="C34" s="37" t="s">
        <v>58</v>
      </c>
      <c r="D34" s="18">
        <v>0</v>
      </c>
      <c r="E34" s="18" t="s">
        <v>41</v>
      </c>
      <c r="F34" s="158">
        <v>0</v>
      </c>
      <c r="G34" s="158">
        <f t="shared" ref="G34:G35" si="2">D34*F34</f>
        <v>0</v>
      </c>
      <c r="H34" s="243"/>
      <c r="I34" s="243"/>
      <c r="J34" s="243"/>
      <c r="K34" s="223"/>
    </row>
    <row r="35" spans="1:11" ht="12.75" customHeight="1">
      <c r="A35" s="75">
        <v>2</v>
      </c>
      <c r="B35" s="263" t="s">
        <v>57</v>
      </c>
      <c r="C35" s="266" t="s">
        <v>61</v>
      </c>
      <c r="D35" s="79">
        <v>0</v>
      </c>
      <c r="E35" s="269" t="s">
        <v>41</v>
      </c>
      <c r="F35" s="269">
        <v>0</v>
      </c>
      <c r="G35" s="271">
        <f t="shared" si="2"/>
        <v>0</v>
      </c>
      <c r="H35" s="49"/>
      <c r="I35" s="49"/>
      <c r="J35" s="49"/>
      <c r="K35" s="262">
        <f>G34+G35</f>
        <v>0</v>
      </c>
    </row>
    <row r="36" spans="1:11" ht="12.75" customHeight="1">
      <c r="A36" s="185"/>
      <c r="B36" s="282"/>
      <c r="C36" s="285" t="s">
        <v>60</v>
      </c>
      <c r="D36" s="282"/>
      <c r="E36" s="288"/>
      <c r="F36" s="288"/>
      <c r="G36" s="29"/>
      <c r="H36" s="34"/>
      <c r="I36" s="34"/>
      <c r="J36" s="34"/>
      <c r="K36" s="294"/>
    </row>
    <row r="37" spans="1:11" ht="12.75" customHeight="1">
      <c r="A37" s="112">
        <v>1</v>
      </c>
      <c r="B37" s="297">
        <v>14111500</v>
      </c>
      <c r="C37" s="277" t="s">
        <v>67</v>
      </c>
      <c r="D37" s="36">
        <v>15</v>
      </c>
      <c r="E37" s="37" t="s">
        <v>70</v>
      </c>
      <c r="F37" s="302">
        <v>1780</v>
      </c>
      <c r="G37" s="306">
        <f t="shared" ref="G37:G59" si="3">+F37*D37</f>
        <v>26700</v>
      </c>
      <c r="H37" s="307" t="s">
        <v>72</v>
      </c>
      <c r="I37" s="307" t="s">
        <v>73</v>
      </c>
      <c r="J37" s="309"/>
      <c r="K37" s="311"/>
    </row>
    <row r="38" spans="1:11" ht="12.75" customHeight="1">
      <c r="A38" s="58">
        <v>2</v>
      </c>
      <c r="B38" s="312">
        <v>14111500</v>
      </c>
      <c r="C38" s="298" t="s">
        <v>75</v>
      </c>
      <c r="D38" s="36">
        <v>6</v>
      </c>
      <c r="E38" s="18" t="s">
        <v>70</v>
      </c>
      <c r="F38" s="314">
        <v>5560</v>
      </c>
      <c r="G38" s="315">
        <f t="shared" si="3"/>
        <v>33360</v>
      </c>
      <c r="H38" s="316" t="s">
        <v>72</v>
      </c>
      <c r="I38" s="316" t="s">
        <v>73</v>
      </c>
      <c r="J38" s="317"/>
      <c r="K38" s="319"/>
    </row>
    <row r="39" spans="1:11" ht="12.75" customHeight="1">
      <c r="A39" s="58">
        <v>3</v>
      </c>
      <c r="B39" s="312">
        <v>14111500</v>
      </c>
      <c r="C39" s="298" t="s">
        <v>79</v>
      </c>
      <c r="D39" s="36">
        <v>20</v>
      </c>
      <c r="E39" s="18" t="s">
        <v>70</v>
      </c>
      <c r="F39" s="314">
        <v>90650</v>
      </c>
      <c r="G39" s="315">
        <f t="shared" si="3"/>
        <v>1813000</v>
      </c>
      <c r="H39" s="320" t="s">
        <v>72</v>
      </c>
      <c r="I39" s="63" t="s">
        <v>73</v>
      </c>
      <c r="J39" s="317"/>
      <c r="K39" s="319"/>
    </row>
    <row r="40" spans="1:11" ht="12.75" customHeight="1">
      <c r="A40" s="58">
        <v>4</v>
      </c>
      <c r="B40" s="312">
        <v>14111500</v>
      </c>
      <c r="C40" s="298" t="s">
        <v>83</v>
      </c>
      <c r="D40" s="36">
        <v>1</v>
      </c>
      <c r="E40" s="18" t="s">
        <v>70</v>
      </c>
      <c r="F40" s="314">
        <v>39600</v>
      </c>
      <c r="G40" s="315">
        <f t="shared" si="3"/>
        <v>39600</v>
      </c>
      <c r="H40" s="316" t="s">
        <v>72</v>
      </c>
      <c r="I40" s="316" t="s">
        <v>73</v>
      </c>
      <c r="J40" s="317"/>
      <c r="K40" s="319"/>
    </row>
    <row r="41" spans="1:11" ht="12.75" customHeight="1">
      <c r="A41" s="58">
        <v>5</v>
      </c>
      <c r="B41" s="312">
        <v>14111500</v>
      </c>
      <c r="C41" s="298" t="s">
        <v>86</v>
      </c>
      <c r="D41" s="36">
        <v>5</v>
      </c>
      <c r="E41" s="18" t="s">
        <v>70</v>
      </c>
      <c r="F41" s="314">
        <v>7190</v>
      </c>
      <c r="G41" s="315">
        <f t="shared" si="3"/>
        <v>35950</v>
      </c>
      <c r="H41" s="320" t="s">
        <v>72</v>
      </c>
      <c r="I41" s="63" t="s">
        <v>73</v>
      </c>
      <c r="J41" s="317"/>
      <c r="K41" s="319"/>
    </row>
    <row r="42" spans="1:11" ht="12.75" customHeight="1">
      <c r="A42" s="58">
        <v>6</v>
      </c>
      <c r="B42" s="312">
        <v>14111500</v>
      </c>
      <c r="C42" s="298" t="s">
        <v>89</v>
      </c>
      <c r="D42" s="36">
        <v>18</v>
      </c>
      <c r="E42" s="18" t="s">
        <v>70</v>
      </c>
      <c r="F42" s="314">
        <v>1890</v>
      </c>
      <c r="G42" s="315">
        <f t="shared" si="3"/>
        <v>34020</v>
      </c>
      <c r="H42" s="320" t="s">
        <v>72</v>
      </c>
      <c r="I42" s="63" t="s">
        <v>73</v>
      </c>
      <c r="J42" s="317"/>
      <c r="K42" s="319"/>
    </row>
    <row r="43" spans="1:11" ht="12.75" customHeight="1">
      <c r="A43" s="58">
        <v>7</v>
      </c>
      <c r="B43" s="312">
        <v>14111500</v>
      </c>
      <c r="C43" s="298" t="s">
        <v>92</v>
      </c>
      <c r="D43" s="36">
        <v>30</v>
      </c>
      <c r="E43" s="18" t="s">
        <v>70</v>
      </c>
      <c r="F43" s="314">
        <v>850</v>
      </c>
      <c r="G43" s="315">
        <f t="shared" si="3"/>
        <v>25500</v>
      </c>
      <c r="H43" s="320" t="s">
        <v>72</v>
      </c>
      <c r="I43" s="63" t="s">
        <v>73</v>
      </c>
      <c r="J43" s="317"/>
      <c r="K43" s="319"/>
    </row>
    <row r="44" spans="1:11" ht="12.75" customHeight="1">
      <c r="A44" s="58">
        <v>8</v>
      </c>
      <c r="B44" s="312">
        <v>14111500</v>
      </c>
      <c r="C44" s="298" t="s">
        <v>96</v>
      </c>
      <c r="D44" s="36">
        <v>10</v>
      </c>
      <c r="E44" s="18" t="s">
        <v>70</v>
      </c>
      <c r="F44" s="314">
        <v>2980</v>
      </c>
      <c r="G44" s="315">
        <f t="shared" si="3"/>
        <v>29800</v>
      </c>
      <c r="H44" s="320" t="s">
        <v>72</v>
      </c>
      <c r="I44" s="63" t="s">
        <v>73</v>
      </c>
      <c r="J44" s="317"/>
      <c r="K44" s="319"/>
    </row>
    <row r="45" spans="1:11" ht="12.75" customHeight="1">
      <c r="A45" s="58">
        <v>9</v>
      </c>
      <c r="B45" s="312">
        <v>14111500</v>
      </c>
      <c r="C45" s="298" t="s">
        <v>98</v>
      </c>
      <c r="D45" s="36">
        <v>2</v>
      </c>
      <c r="E45" s="18" t="s">
        <v>70</v>
      </c>
      <c r="F45" s="314">
        <v>5460</v>
      </c>
      <c r="G45" s="315">
        <f t="shared" si="3"/>
        <v>10920</v>
      </c>
      <c r="H45" s="320" t="s">
        <v>72</v>
      </c>
      <c r="I45" s="63" t="s">
        <v>73</v>
      </c>
      <c r="J45" s="317"/>
      <c r="K45" s="319"/>
    </row>
    <row r="46" spans="1:11" ht="12.75" customHeight="1">
      <c r="A46" s="58">
        <v>10</v>
      </c>
      <c r="B46" s="312">
        <v>14111500</v>
      </c>
      <c r="C46" s="298" t="s">
        <v>100</v>
      </c>
      <c r="D46" s="36">
        <v>6</v>
      </c>
      <c r="E46" s="18" t="s">
        <v>70</v>
      </c>
      <c r="F46" s="314">
        <v>2900</v>
      </c>
      <c r="G46" s="315">
        <f t="shared" si="3"/>
        <v>17400</v>
      </c>
      <c r="H46" s="320" t="s">
        <v>72</v>
      </c>
      <c r="I46" s="63" t="s">
        <v>73</v>
      </c>
      <c r="J46" s="317"/>
      <c r="K46" s="319"/>
    </row>
    <row r="47" spans="1:11" ht="12.75" customHeight="1">
      <c r="A47" s="58">
        <v>11</v>
      </c>
      <c r="B47" s="312">
        <v>14111500</v>
      </c>
      <c r="C47" s="298" t="s">
        <v>102</v>
      </c>
      <c r="D47" s="36">
        <v>6</v>
      </c>
      <c r="E47" s="18" t="s">
        <v>70</v>
      </c>
      <c r="F47" s="314">
        <v>1890</v>
      </c>
      <c r="G47" s="315">
        <f t="shared" si="3"/>
        <v>11340</v>
      </c>
      <c r="H47" s="320" t="s">
        <v>72</v>
      </c>
      <c r="I47" s="63" t="s">
        <v>73</v>
      </c>
      <c r="J47" s="317"/>
      <c r="K47" s="319"/>
    </row>
    <row r="48" spans="1:11" ht="12.75" customHeight="1">
      <c r="A48" s="58">
        <v>12</v>
      </c>
      <c r="B48" s="312">
        <v>14111500</v>
      </c>
      <c r="C48" s="298" t="s">
        <v>104</v>
      </c>
      <c r="D48" s="36">
        <v>6</v>
      </c>
      <c r="E48" s="18" t="s">
        <v>70</v>
      </c>
      <c r="F48" s="314">
        <v>10400</v>
      </c>
      <c r="G48" s="315">
        <f t="shared" si="3"/>
        <v>62400</v>
      </c>
      <c r="H48" s="320" t="s">
        <v>72</v>
      </c>
      <c r="I48" s="63" t="s">
        <v>73</v>
      </c>
      <c r="J48" s="317"/>
      <c r="K48" s="319"/>
    </row>
    <row r="49" spans="1:11" ht="12.75" customHeight="1">
      <c r="A49" s="58">
        <v>13</v>
      </c>
      <c r="B49" s="312">
        <v>14111500</v>
      </c>
      <c r="C49" s="298" t="s">
        <v>106</v>
      </c>
      <c r="D49" s="36">
        <v>2</v>
      </c>
      <c r="E49" s="18" t="s">
        <v>70</v>
      </c>
      <c r="F49" s="314">
        <v>2690</v>
      </c>
      <c r="G49" s="315">
        <f t="shared" si="3"/>
        <v>5380</v>
      </c>
      <c r="H49" s="320" t="s">
        <v>72</v>
      </c>
      <c r="I49" s="63" t="s">
        <v>73</v>
      </c>
      <c r="J49" s="317"/>
      <c r="K49" s="319"/>
    </row>
    <row r="50" spans="1:11" ht="12.75" customHeight="1">
      <c r="A50" s="23">
        <v>14</v>
      </c>
      <c r="B50" s="312">
        <v>14111500</v>
      </c>
      <c r="C50" s="339" t="s">
        <v>108</v>
      </c>
      <c r="D50" s="36">
        <v>30</v>
      </c>
      <c r="E50" s="18" t="s">
        <v>110</v>
      </c>
      <c r="F50" s="314">
        <v>17470</v>
      </c>
      <c r="G50" s="315">
        <f t="shared" si="3"/>
        <v>524100</v>
      </c>
      <c r="H50" s="341" t="s">
        <v>72</v>
      </c>
      <c r="I50" s="341" t="s">
        <v>73</v>
      </c>
      <c r="J50" s="343"/>
      <c r="K50" s="158"/>
    </row>
    <row r="51" spans="1:11" ht="12.75" customHeight="1">
      <c r="A51" s="33">
        <v>15</v>
      </c>
      <c r="B51" s="312">
        <v>14111500</v>
      </c>
      <c r="C51" s="298" t="s">
        <v>112</v>
      </c>
      <c r="D51" s="36">
        <v>24</v>
      </c>
      <c r="E51" s="18" t="s">
        <v>70</v>
      </c>
      <c r="F51" s="283"/>
      <c r="G51" s="345">
        <f t="shared" si="3"/>
        <v>0</v>
      </c>
      <c r="H51" s="347"/>
      <c r="I51" s="347"/>
      <c r="J51" s="347"/>
      <c r="K51" s="348"/>
    </row>
    <row r="52" spans="1:11" ht="12.75" customHeight="1">
      <c r="A52" s="58">
        <v>16</v>
      </c>
      <c r="B52" s="312">
        <v>14111500</v>
      </c>
      <c r="C52" s="298" t="s">
        <v>115</v>
      </c>
      <c r="D52" s="36">
        <v>7</v>
      </c>
      <c r="E52" s="18" t="s">
        <v>70</v>
      </c>
      <c r="F52" s="107"/>
      <c r="G52" s="343">
        <f t="shared" si="3"/>
        <v>0</v>
      </c>
      <c r="H52" s="317"/>
      <c r="I52" s="317"/>
      <c r="J52" s="317"/>
      <c r="K52" s="319"/>
    </row>
    <row r="53" spans="1:11" ht="12.75" customHeight="1">
      <c r="A53" s="58"/>
      <c r="B53" s="312"/>
      <c r="C53" s="298"/>
      <c r="D53" s="36"/>
      <c r="E53" s="18"/>
      <c r="F53" s="107"/>
      <c r="G53" s="343">
        <f t="shared" si="3"/>
        <v>0</v>
      </c>
      <c r="H53" s="317"/>
      <c r="I53" s="317"/>
      <c r="J53" s="317"/>
      <c r="K53" s="319"/>
    </row>
    <row r="54" spans="1:11" ht="12.75" customHeight="1">
      <c r="A54" s="58"/>
      <c r="B54" s="312"/>
      <c r="C54" s="19"/>
      <c r="D54" s="23"/>
      <c r="E54" s="18"/>
      <c r="F54" s="107"/>
      <c r="G54" s="343">
        <f t="shared" si="3"/>
        <v>0</v>
      </c>
      <c r="H54" s="317"/>
      <c r="I54" s="317"/>
      <c r="J54" s="317"/>
      <c r="K54" s="319"/>
    </row>
    <row r="55" spans="1:11" ht="12.75" customHeight="1">
      <c r="A55" s="353"/>
      <c r="B55" s="312"/>
      <c r="C55" s="365"/>
      <c r="D55" s="333"/>
      <c r="E55" s="18"/>
      <c r="F55" s="107"/>
      <c r="G55" s="343">
        <f t="shared" si="3"/>
        <v>0</v>
      </c>
      <c r="H55" s="317"/>
      <c r="I55" s="317"/>
      <c r="J55" s="317"/>
      <c r="K55" s="319"/>
    </row>
    <row r="56" spans="1:11" ht="12.75" customHeight="1">
      <c r="A56" s="353"/>
      <c r="B56" s="312"/>
      <c r="C56" s="365"/>
      <c r="D56" s="333"/>
      <c r="E56" s="18"/>
      <c r="F56" s="107"/>
      <c r="G56" s="343">
        <f t="shared" si="3"/>
        <v>0</v>
      </c>
      <c r="H56" s="317"/>
      <c r="I56" s="317"/>
      <c r="J56" s="317"/>
      <c r="K56" s="319"/>
    </row>
    <row r="57" spans="1:11" ht="12.75" customHeight="1">
      <c r="A57" s="353"/>
      <c r="B57" s="312"/>
      <c r="C57" s="365"/>
      <c r="D57" s="333"/>
      <c r="E57" s="18"/>
      <c r="F57" s="107"/>
      <c r="G57" s="343">
        <f t="shared" si="3"/>
        <v>0</v>
      </c>
      <c r="H57" s="317"/>
      <c r="I57" s="317"/>
      <c r="J57" s="317"/>
      <c r="K57" s="319"/>
    </row>
    <row r="58" spans="1:11" ht="12.75" customHeight="1">
      <c r="A58" s="58"/>
      <c r="B58" s="312"/>
      <c r="C58" s="365"/>
      <c r="D58" s="333"/>
      <c r="E58" s="18"/>
      <c r="F58" s="27"/>
      <c r="G58" s="343">
        <f t="shared" si="3"/>
        <v>0</v>
      </c>
      <c r="H58" s="317"/>
      <c r="I58" s="317"/>
      <c r="J58" s="317"/>
      <c r="K58" s="319"/>
    </row>
    <row r="59" spans="1:11" ht="12.75" customHeight="1">
      <c r="A59" s="353"/>
      <c r="B59" s="312"/>
      <c r="C59" s="365"/>
      <c r="D59" s="333"/>
      <c r="E59" s="18"/>
      <c r="F59" s="27"/>
      <c r="G59" s="343">
        <f t="shared" si="3"/>
        <v>0</v>
      </c>
      <c r="H59" s="343"/>
      <c r="I59" s="343"/>
      <c r="J59" s="343"/>
      <c r="K59" s="390"/>
    </row>
    <row r="60" spans="1:11" ht="12.75" customHeight="1">
      <c r="A60" s="353"/>
      <c r="B60" s="312"/>
      <c r="C60" s="365"/>
      <c r="D60" s="333"/>
      <c r="E60" s="18"/>
      <c r="F60" s="27"/>
      <c r="G60" s="343"/>
      <c r="H60" s="343"/>
      <c r="I60" s="343"/>
      <c r="J60" s="343"/>
      <c r="K60" s="229"/>
    </row>
    <row r="61" spans="1:11" ht="12.75" customHeight="1">
      <c r="A61" s="353"/>
      <c r="B61" s="312"/>
      <c r="C61" s="365"/>
      <c r="D61" s="333"/>
      <c r="E61" s="18"/>
      <c r="F61" s="27"/>
      <c r="G61" s="343"/>
      <c r="H61" s="343"/>
      <c r="I61" s="343"/>
      <c r="J61" s="343"/>
      <c r="K61" s="229"/>
    </row>
    <row r="62" spans="1:11" ht="12.75" customHeight="1">
      <c r="A62" s="58"/>
      <c r="B62" s="312"/>
      <c r="C62" s="365"/>
      <c r="D62" s="333"/>
      <c r="E62" s="18"/>
      <c r="F62" s="27"/>
      <c r="G62" s="343"/>
      <c r="H62" s="343"/>
      <c r="I62" s="343"/>
      <c r="J62" s="343"/>
      <c r="K62" s="229"/>
    </row>
    <row r="63" spans="1:11" ht="12.75" customHeight="1">
      <c r="A63" s="353"/>
      <c r="B63" s="312"/>
      <c r="C63" s="365"/>
      <c r="D63" s="333"/>
      <c r="E63" s="18"/>
      <c r="F63" s="27"/>
      <c r="G63" s="343"/>
      <c r="H63" s="343"/>
      <c r="I63" s="343"/>
      <c r="J63" s="343"/>
      <c r="K63" s="229"/>
    </row>
    <row r="64" spans="1:11" ht="12.75" customHeight="1">
      <c r="A64" s="353"/>
      <c r="B64" s="312"/>
      <c r="C64" s="365"/>
      <c r="D64" s="333"/>
      <c r="E64" s="18"/>
      <c r="F64" s="27"/>
      <c r="G64" s="343"/>
      <c r="H64" s="343"/>
      <c r="I64" s="343"/>
      <c r="J64" s="343"/>
      <c r="K64" s="229"/>
    </row>
    <row r="65" spans="1:11" ht="12.75" customHeight="1">
      <c r="A65" s="353"/>
      <c r="B65" s="312"/>
      <c r="C65" s="365"/>
      <c r="D65" s="333"/>
      <c r="E65" s="18"/>
      <c r="F65" s="27"/>
      <c r="G65" s="343"/>
      <c r="H65" s="343"/>
      <c r="I65" s="343"/>
      <c r="J65" s="343"/>
      <c r="K65" s="229"/>
    </row>
    <row r="66" spans="1:11" ht="12.75" customHeight="1">
      <c r="A66" s="58"/>
      <c r="B66" s="312"/>
      <c r="C66" s="365"/>
      <c r="D66" s="333"/>
      <c r="E66" s="18"/>
      <c r="F66" s="27"/>
      <c r="G66" s="343"/>
      <c r="H66" s="343"/>
      <c r="I66" s="343"/>
      <c r="J66" s="343"/>
      <c r="K66" s="229"/>
    </row>
    <row r="67" spans="1:11" ht="12.75" customHeight="1">
      <c r="A67" s="353"/>
      <c r="B67" s="312"/>
      <c r="C67" s="365"/>
      <c r="D67" s="333"/>
      <c r="E67" s="18"/>
      <c r="F67" s="27"/>
      <c r="G67" s="343"/>
      <c r="H67" s="343"/>
      <c r="I67" s="343"/>
      <c r="J67" s="343"/>
      <c r="K67" s="229"/>
    </row>
    <row r="68" spans="1:11" ht="12.75" customHeight="1">
      <c r="A68" s="353"/>
      <c r="B68" s="312"/>
      <c r="C68" s="365"/>
      <c r="D68" s="333"/>
      <c r="E68" s="18"/>
      <c r="F68" s="27"/>
      <c r="G68" s="343"/>
      <c r="H68" s="343"/>
      <c r="I68" s="343"/>
      <c r="J68" s="343"/>
      <c r="K68" s="229"/>
    </row>
    <row r="69" spans="1:11" ht="12.75" customHeight="1">
      <c r="A69" s="353"/>
      <c r="B69" s="312"/>
      <c r="C69" s="365"/>
      <c r="D69" s="36"/>
      <c r="E69" s="18"/>
      <c r="F69" s="27"/>
      <c r="G69" s="343"/>
      <c r="H69" s="343"/>
      <c r="I69" s="343"/>
      <c r="J69" s="343"/>
      <c r="K69" s="229"/>
    </row>
    <row r="70" spans="1:11" ht="12.75" customHeight="1">
      <c r="A70" s="58"/>
      <c r="B70" s="312"/>
      <c r="C70" s="19"/>
      <c r="D70" s="36"/>
      <c r="E70" s="18"/>
      <c r="F70" s="27"/>
      <c r="G70" s="343"/>
      <c r="H70" s="343"/>
      <c r="I70" s="343"/>
      <c r="J70" s="343"/>
      <c r="K70" s="229"/>
    </row>
    <row r="71" spans="1:11" ht="12.75" customHeight="1">
      <c r="A71" s="353"/>
      <c r="B71" s="312"/>
      <c r="C71" s="19"/>
      <c r="D71" s="36"/>
      <c r="E71" s="18"/>
      <c r="F71" s="27"/>
      <c r="G71" s="343"/>
      <c r="H71" s="343"/>
      <c r="I71" s="343"/>
      <c r="J71" s="343"/>
      <c r="K71" s="229"/>
    </row>
    <row r="72" spans="1:11" ht="12.75" customHeight="1">
      <c r="A72" s="353"/>
      <c r="B72" s="312"/>
      <c r="C72" s="365"/>
      <c r="D72" s="36"/>
      <c r="E72" s="18"/>
      <c r="F72" s="27"/>
      <c r="G72" s="343"/>
      <c r="H72" s="343"/>
      <c r="I72" s="343"/>
      <c r="J72" s="343"/>
      <c r="K72" s="229"/>
    </row>
    <row r="73" spans="1:11" ht="12.75" customHeight="1">
      <c r="A73" s="353"/>
      <c r="B73" s="312"/>
      <c r="C73" s="19"/>
      <c r="D73" s="36"/>
      <c r="E73" s="18"/>
      <c r="F73" s="27"/>
      <c r="G73" s="343"/>
      <c r="H73" s="343"/>
      <c r="I73" s="343"/>
      <c r="J73" s="343"/>
      <c r="K73" s="229"/>
    </row>
    <row r="74" spans="1:11" ht="12.75" customHeight="1">
      <c r="A74" s="58"/>
      <c r="B74" s="312"/>
      <c r="C74" s="19"/>
      <c r="D74" s="36"/>
      <c r="E74" s="18"/>
      <c r="F74" s="27"/>
      <c r="G74" s="343"/>
      <c r="H74" s="343"/>
      <c r="I74" s="343"/>
      <c r="J74" s="343"/>
      <c r="K74" s="229"/>
    </row>
    <row r="75" spans="1:11" ht="12.75" customHeight="1">
      <c r="A75" s="426"/>
      <c r="B75" s="312"/>
      <c r="C75" s="427"/>
      <c r="D75" s="428"/>
      <c r="E75" s="23"/>
      <c r="F75" s="27"/>
      <c r="G75" s="343"/>
      <c r="H75" s="343"/>
      <c r="I75" s="343"/>
      <c r="J75" s="343"/>
      <c r="K75" s="229"/>
    </row>
    <row r="76" spans="1:11" ht="12.75" customHeight="1">
      <c r="A76" s="426"/>
      <c r="B76" s="312"/>
      <c r="C76" s="427"/>
      <c r="D76" s="428"/>
      <c r="E76" s="23"/>
      <c r="F76" s="27"/>
      <c r="G76" s="343"/>
      <c r="H76" s="343"/>
      <c r="I76" s="343"/>
      <c r="J76" s="343"/>
      <c r="K76" s="229"/>
    </row>
    <row r="77" spans="1:11" ht="12.75" customHeight="1">
      <c r="A77" s="429"/>
      <c r="B77" s="430"/>
      <c r="C77" s="431"/>
      <c r="D77" s="432"/>
      <c r="E77" s="181"/>
      <c r="F77" s="182"/>
      <c r="G77" s="433"/>
      <c r="H77" s="433"/>
      <c r="I77" s="433"/>
      <c r="J77" s="433"/>
      <c r="K77" s="434"/>
    </row>
    <row r="78" spans="1:11" ht="12.75" customHeight="1">
      <c r="A78" s="435"/>
      <c r="B78" s="436"/>
      <c r="C78" s="437" t="s">
        <v>107</v>
      </c>
      <c r="D78" s="438"/>
      <c r="E78" s="380"/>
      <c r="F78" s="440"/>
      <c r="G78" s="440"/>
      <c r="H78" s="440"/>
      <c r="I78" s="440"/>
      <c r="J78" s="440"/>
      <c r="K78" s="294"/>
    </row>
    <row r="79" spans="1:11" ht="12.75" customHeight="1">
      <c r="A79" s="346">
        <v>1</v>
      </c>
      <c r="B79" s="252">
        <v>84111500</v>
      </c>
      <c r="C79" s="349" t="s">
        <v>114</v>
      </c>
      <c r="D79" s="37">
        <v>0</v>
      </c>
      <c r="E79" s="39" t="s">
        <v>41</v>
      </c>
      <c r="F79" s="39"/>
      <c r="G79" s="351">
        <v>10000</v>
      </c>
      <c r="H79" s="352"/>
      <c r="I79" s="352"/>
      <c r="J79" s="352"/>
      <c r="K79" s="348"/>
    </row>
    <row r="80" spans="1:11" ht="12.75" customHeight="1">
      <c r="A80" s="353"/>
      <c r="B80" s="355"/>
      <c r="C80" s="356" t="s">
        <v>41</v>
      </c>
      <c r="D80" s="357">
        <v>0</v>
      </c>
      <c r="E80" s="92" t="s">
        <v>41</v>
      </c>
      <c r="F80" s="360">
        <v>0</v>
      </c>
      <c r="G80" s="360">
        <f>D80*F80</f>
        <v>0</v>
      </c>
      <c r="H80" s="362"/>
      <c r="I80" s="362"/>
      <c r="J80" s="362"/>
      <c r="K80" s="319"/>
    </row>
    <row r="81" spans="1:11" ht="12.75" customHeight="1">
      <c r="A81" s="363"/>
      <c r="B81" s="364"/>
      <c r="C81" s="367" t="s">
        <v>41</v>
      </c>
      <c r="D81" s="369">
        <v>0</v>
      </c>
      <c r="E81" s="121" t="s">
        <v>41</v>
      </c>
      <c r="F81" s="373"/>
      <c r="G81" s="373">
        <v>0</v>
      </c>
      <c r="H81" s="374"/>
      <c r="I81" s="374"/>
      <c r="J81" s="374"/>
      <c r="K81" s="322">
        <f>G79+G80+G81</f>
        <v>10000</v>
      </c>
    </row>
    <row r="82" spans="1:11" ht="12.75" customHeight="1">
      <c r="A82" s="376"/>
      <c r="B82" s="376"/>
      <c r="C82" s="377" t="s">
        <v>123</v>
      </c>
      <c r="D82" s="379"/>
      <c r="E82" s="452"/>
      <c r="F82" s="383"/>
      <c r="G82" s="382"/>
      <c r="H82" s="383"/>
      <c r="I82" s="383"/>
      <c r="J82" s="383"/>
      <c r="K82" s="294"/>
    </row>
    <row r="83" spans="1:11" ht="12.75" customHeight="1">
      <c r="A83" s="458"/>
      <c r="B83" s="252">
        <v>72103300</v>
      </c>
      <c r="C83" s="385" t="s">
        <v>125</v>
      </c>
      <c r="D83" s="460">
        <v>0</v>
      </c>
      <c r="E83" s="461" t="s">
        <v>41</v>
      </c>
      <c r="F83" s="462">
        <v>0</v>
      </c>
      <c r="G83" s="306">
        <v>15000000</v>
      </c>
      <c r="H83" s="464"/>
      <c r="I83" s="464"/>
      <c r="J83" s="464"/>
      <c r="K83" s="311"/>
    </row>
    <row r="84" spans="1:11" ht="12.75" customHeight="1">
      <c r="A84" s="353"/>
      <c r="B84" s="193">
        <v>60101600</v>
      </c>
      <c r="C84" s="356" t="s">
        <v>129</v>
      </c>
      <c r="D84" s="357">
        <v>0</v>
      </c>
      <c r="E84" s="358" t="s">
        <v>41</v>
      </c>
      <c r="F84" s="360">
        <v>0</v>
      </c>
      <c r="G84" s="315">
        <v>350000</v>
      </c>
      <c r="H84" s="343"/>
      <c r="I84" s="343"/>
      <c r="J84" s="343"/>
      <c r="K84" s="319"/>
    </row>
    <row r="85" spans="1:11" ht="12.75" customHeight="1">
      <c r="A85" s="353"/>
      <c r="B85" s="393">
        <v>84131500</v>
      </c>
      <c r="C85" s="394" t="s">
        <v>131</v>
      </c>
      <c r="D85" s="395"/>
      <c r="E85" s="358" t="s">
        <v>41</v>
      </c>
      <c r="F85" s="360">
        <v>0</v>
      </c>
      <c r="G85" s="315">
        <f t="shared" ref="G85:G89" si="4">+F85*D85</f>
        <v>0</v>
      </c>
      <c r="H85" s="477" t="s">
        <v>131</v>
      </c>
      <c r="I85" s="477" t="s">
        <v>206</v>
      </c>
      <c r="J85" s="343"/>
      <c r="K85" s="319"/>
    </row>
    <row r="86" spans="1:11" ht="12.75" customHeight="1">
      <c r="A86" s="353"/>
      <c r="B86" s="399" t="s">
        <v>134</v>
      </c>
      <c r="C86" s="394" t="s">
        <v>135</v>
      </c>
      <c r="D86" s="395"/>
      <c r="E86" s="18"/>
      <c r="F86" s="360">
        <v>0</v>
      </c>
      <c r="G86" s="315">
        <f t="shared" si="4"/>
        <v>0</v>
      </c>
      <c r="H86" s="316" t="s">
        <v>209</v>
      </c>
      <c r="I86" s="316" t="s">
        <v>210</v>
      </c>
      <c r="J86" s="343"/>
      <c r="K86" s="319"/>
    </row>
    <row r="87" spans="1:11" ht="12.75" customHeight="1">
      <c r="A87" s="353" t="s">
        <v>41</v>
      </c>
      <c r="B87" s="399">
        <v>78111800</v>
      </c>
      <c r="C87" s="394" t="s">
        <v>138</v>
      </c>
      <c r="D87" s="395"/>
      <c r="E87" s="18" t="s">
        <v>41</v>
      </c>
      <c r="F87" s="27">
        <v>0</v>
      </c>
      <c r="G87" s="315">
        <f t="shared" si="4"/>
        <v>0</v>
      </c>
      <c r="H87" s="343"/>
      <c r="I87" s="343"/>
      <c r="J87" s="343"/>
      <c r="K87" s="319"/>
    </row>
    <row r="88" spans="1:11" ht="12.75" customHeight="1">
      <c r="A88" s="353"/>
      <c r="B88" s="426"/>
      <c r="C88" s="404" t="s">
        <v>41</v>
      </c>
      <c r="D88" s="18">
        <v>0</v>
      </c>
      <c r="E88" s="18" t="s">
        <v>41</v>
      </c>
      <c r="F88" s="27"/>
      <c r="G88" s="343">
        <f t="shared" si="4"/>
        <v>0</v>
      </c>
      <c r="H88" s="343"/>
      <c r="I88" s="343"/>
      <c r="J88" s="343"/>
      <c r="K88" s="319"/>
    </row>
    <row r="89" spans="1:11" ht="12.75" customHeight="1">
      <c r="A89" s="363" t="s">
        <v>41</v>
      </c>
      <c r="B89" s="364"/>
      <c r="C89" s="485" t="s">
        <v>41</v>
      </c>
      <c r="D89" s="79">
        <v>0</v>
      </c>
      <c r="E89" s="79" t="s">
        <v>41</v>
      </c>
      <c r="F89" s="84"/>
      <c r="G89" s="486">
        <f t="shared" si="4"/>
        <v>0</v>
      </c>
      <c r="H89" s="487"/>
      <c r="I89" s="487"/>
      <c r="J89" s="487"/>
      <c r="K89" s="322">
        <f>SUM(G83:G89)</f>
        <v>15350000</v>
      </c>
    </row>
    <row r="90" spans="1:11" ht="12.75" customHeight="1">
      <c r="A90" s="489"/>
      <c r="B90" s="490"/>
      <c r="C90" s="492" t="s">
        <v>142</v>
      </c>
      <c r="D90" s="493"/>
      <c r="E90" s="493"/>
      <c r="F90" s="71"/>
      <c r="G90" s="494"/>
      <c r="H90" s="494"/>
      <c r="I90" s="494"/>
      <c r="J90" s="494"/>
      <c r="K90" s="496"/>
    </row>
    <row r="91" spans="1:11" ht="12.75" customHeight="1">
      <c r="A91" s="112">
        <v>1</v>
      </c>
      <c r="B91" s="421" t="s">
        <v>144</v>
      </c>
      <c r="C91" s="85" t="s">
        <v>219</v>
      </c>
      <c r="D91" s="88">
        <v>24</v>
      </c>
      <c r="E91" s="88" t="s">
        <v>220</v>
      </c>
      <c r="F91" s="302">
        <v>500</v>
      </c>
      <c r="G91" s="306">
        <f t="shared" ref="G91:G110" si="5">+F91*D91</f>
        <v>12000</v>
      </c>
      <c r="H91" s="307" t="s">
        <v>72</v>
      </c>
      <c r="I91" s="307" t="s">
        <v>73</v>
      </c>
      <c r="J91" s="309"/>
      <c r="K91" s="504"/>
    </row>
    <row r="92" spans="1:11" ht="12.75" customHeight="1">
      <c r="A92" s="58">
        <v>2</v>
      </c>
      <c r="B92" s="421" t="s">
        <v>144</v>
      </c>
      <c r="C92" s="86" t="s">
        <v>225</v>
      </c>
      <c r="D92" s="205">
        <v>5</v>
      </c>
      <c r="E92" s="205" t="s">
        <v>226</v>
      </c>
      <c r="F92" s="314">
        <v>4000</v>
      </c>
      <c r="G92" s="315">
        <f t="shared" si="5"/>
        <v>20000</v>
      </c>
      <c r="H92" s="320" t="s">
        <v>72</v>
      </c>
      <c r="I92" s="63" t="s">
        <v>73</v>
      </c>
      <c r="J92" s="317"/>
      <c r="K92" s="319"/>
    </row>
    <row r="93" spans="1:11" ht="12.75" customHeight="1">
      <c r="A93" s="58">
        <v>3</v>
      </c>
      <c r="B93" s="421" t="s">
        <v>144</v>
      </c>
      <c r="C93" s="102" t="s">
        <v>229</v>
      </c>
      <c r="D93" s="205">
        <v>1</v>
      </c>
      <c r="E93" s="205" t="s">
        <v>220</v>
      </c>
      <c r="F93" s="314">
        <v>4500</v>
      </c>
      <c r="G93" s="315">
        <f t="shared" si="5"/>
        <v>4500</v>
      </c>
      <c r="H93" s="320" t="s">
        <v>72</v>
      </c>
      <c r="I93" s="63" t="s">
        <v>73</v>
      </c>
      <c r="J93" s="317"/>
      <c r="K93" s="319"/>
    </row>
    <row r="94" spans="1:11" ht="12.75" customHeight="1">
      <c r="A94" s="58">
        <v>4</v>
      </c>
      <c r="B94" s="421" t="s">
        <v>144</v>
      </c>
      <c r="C94" s="102" t="s">
        <v>231</v>
      </c>
      <c r="D94" s="205">
        <v>3</v>
      </c>
      <c r="E94" s="205" t="s">
        <v>220</v>
      </c>
      <c r="F94" s="314">
        <v>8000</v>
      </c>
      <c r="G94" s="315">
        <f t="shared" si="5"/>
        <v>24000</v>
      </c>
      <c r="H94" s="320" t="s">
        <v>72</v>
      </c>
      <c r="I94" s="63" t="s">
        <v>73</v>
      </c>
      <c r="J94" s="317"/>
      <c r="K94" s="319"/>
    </row>
    <row r="95" spans="1:11" ht="12.75" customHeight="1">
      <c r="A95" s="58">
        <v>5</v>
      </c>
      <c r="B95" s="421" t="s">
        <v>144</v>
      </c>
      <c r="C95" s="86" t="s">
        <v>234</v>
      </c>
      <c r="D95" s="205">
        <v>3</v>
      </c>
      <c r="E95" s="205" t="s">
        <v>235</v>
      </c>
      <c r="F95" s="314">
        <v>34000</v>
      </c>
      <c r="G95" s="315">
        <f t="shared" si="5"/>
        <v>102000</v>
      </c>
      <c r="H95" s="320" t="s">
        <v>72</v>
      </c>
      <c r="I95" s="63" t="s">
        <v>73</v>
      </c>
      <c r="J95" s="317"/>
      <c r="K95" s="319"/>
    </row>
    <row r="96" spans="1:11" ht="12.75" customHeight="1">
      <c r="A96" s="58">
        <v>6</v>
      </c>
      <c r="B96" s="421" t="s">
        <v>144</v>
      </c>
      <c r="C96" s="86" t="s">
        <v>236</v>
      </c>
      <c r="D96" s="205">
        <v>6</v>
      </c>
      <c r="E96" s="205" t="s">
        <v>128</v>
      </c>
      <c r="F96" s="314">
        <v>5500</v>
      </c>
      <c r="G96" s="315">
        <f t="shared" si="5"/>
        <v>33000</v>
      </c>
      <c r="H96" s="320" t="s">
        <v>72</v>
      </c>
      <c r="I96" s="63" t="s">
        <v>73</v>
      </c>
      <c r="J96" s="317"/>
      <c r="K96" s="319"/>
    </row>
    <row r="97" spans="1:11" ht="12.75" customHeight="1">
      <c r="A97" s="58">
        <v>7</v>
      </c>
      <c r="B97" s="421" t="s">
        <v>144</v>
      </c>
      <c r="C97" s="102" t="s">
        <v>238</v>
      </c>
      <c r="D97" s="205">
        <v>1</v>
      </c>
      <c r="E97" s="205" t="s">
        <v>220</v>
      </c>
      <c r="F97" s="314">
        <v>11500</v>
      </c>
      <c r="G97" s="315">
        <f t="shared" si="5"/>
        <v>11500</v>
      </c>
      <c r="H97" s="320" t="s">
        <v>72</v>
      </c>
      <c r="I97" s="63" t="s">
        <v>73</v>
      </c>
      <c r="J97" s="317"/>
      <c r="K97" s="319"/>
    </row>
    <row r="98" spans="1:11" ht="12.75" customHeight="1">
      <c r="A98" s="58">
        <v>8</v>
      </c>
      <c r="B98" s="421" t="s">
        <v>144</v>
      </c>
      <c r="C98" s="102" t="s">
        <v>240</v>
      </c>
      <c r="D98" s="205">
        <v>10</v>
      </c>
      <c r="E98" s="205" t="s">
        <v>220</v>
      </c>
      <c r="F98" s="314">
        <v>7000</v>
      </c>
      <c r="G98" s="315">
        <f t="shared" si="5"/>
        <v>70000</v>
      </c>
      <c r="H98" s="320" t="s">
        <v>72</v>
      </c>
      <c r="I98" s="63" t="s">
        <v>73</v>
      </c>
      <c r="J98" s="317"/>
      <c r="K98" s="319"/>
    </row>
    <row r="99" spans="1:11" ht="12.75" customHeight="1">
      <c r="A99" s="58">
        <v>9</v>
      </c>
      <c r="B99" s="421" t="s">
        <v>144</v>
      </c>
      <c r="C99" s="102" t="s">
        <v>244</v>
      </c>
      <c r="D99" s="205">
        <v>12</v>
      </c>
      <c r="E99" s="205" t="s">
        <v>220</v>
      </c>
      <c r="F99" s="314">
        <v>4500</v>
      </c>
      <c r="G99" s="315">
        <f t="shared" si="5"/>
        <v>54000</v>
      </c>
      <c r="H99" s="320" t="s">
        <v>72</v>
      </c>
      <c r="I99" s="63" t="s">
        <v>73</v>
      </c>
      <c r="J99" s="317"/>
      <c r="K99" s="521"/>
    </row>
    <row r="100" spans="1:11" ht="12.75" customHeight="1">
      <c r="A100" s="58">
        <v>10</v>
      </c>
      <c r="B100" s="421" t="s">
        <v>144</v>
      </c>
      <c r="C100" s="102" t="s">
        <v>248</v>
      </c>
      <c r="D100" s="205">
        <v>10</v>
      </c>
      <c r="E100" s="205" t="s">
        <v>249</v>
      </c>
      <c r="F100" s="314">
        <v>5500</v>
      </c>
      <c r="G100" s="315">
        <f t="shared" si="5"/>
        <v>55000</v>
      </c>
      <c r="H100" s="320" t="s">
        <v>72</v>
      </c>
      <c r="I100" s="63" t="s">
        <v>73</v>
      </c>
      <c r="J100" s="317"/>
      <c r="K100" s="521"/>
    </row>
    <row r="101" spans="1:11" ht="12.75" customHeight="1">
      <c r="A101" s="58">
        <v>11</v>
      </c>
      <c r="B101" s="421" t="s">
        <v>144</v>
      </c>
      <c r="C101" s="86" t="s">
        <v>252</v>
      </c>
      <c r="D101" s="205">
        <v>8</v>
      </c>
      <c r="E101" s="205" t="s">
        <v>220</v>
      </c>
      <c r="F101" s="314">
        <v>4800</v>
      </c>
      <c r="G101" s="315">
        <f t="shared" si="5"/>
        <v>38400</v>
      </c>
      <c r="H101" s="320" t="s">
        <v>72</v>
      </c>
      <c r="I101" s="63" t="s">
        <v>73</v>
      </c>
      <c r="J101" s="317"/>
      <c r="K101" s="521"/>
    </row>
    <row r="102" spans="1:11" ht="12.75" customHeight="1">
      <c r="A102" s="58">
        <v>12</v>
      </c>
      <c r="B102" s="421" t="s">
        <v>144</v>
      </c>
      <c r="C102" s="102" t="s">
        <v>256</v>
      </c>
      <c r="D102" s="205">
        <v>16</v>
      </c>
      <c r="E102" s="205" t="s">
        <v>220</v>
      </c>
      <c r="F102" s="314">
        <v>7000</v>
      </c>
      <c r="G102" s="315">
        <f t="shared" si="5"/>
        <v>112000</v>
      </c>
      <c r="H102" s="320" t="s">
        <v>72</v>
      </c>
      <c r="I102" s="63" t="s">
        <v>73</v>
      </c>
      <c r="J102" s="317"/>
      <c r="K102" s="521"/>
    </row>
    <row r="103" spans="1:11" ht="12.75" customHeight="1">
      <c r="A103" s="58">
        <v>13</v>
      </c>
      <c r="B103" s="421" t="s">
        <v>144</v>
      </c>
      <c r="C103" s="102" t="s">
        <v>259</v>
      </c>
      <c r="D103" s="205">
        <v>6</v>
      </c>
      <c r="E103" s="205" t="s">
        <v>220</v>
      </c>
      <c r="F103" s="314">
        <v>7000</v>
      </c>
      <c r="G103" s="315">
        <f t="shared" si="5"/>
        <v>42000</v>
      </c>
      <c r="H103" s="320" t="s">
        <v>72</v>
      </c>
      <c r="I103" s="63" t="s">
        <v>73</v>
      </c>
      <c r="J103" s="317"/>
      <c r="K103" s="521"/>
    </row>
    <row r="104" spans="1:11" ht="12.75" customHeight="1">
      <c r="A104" s="58">
        <v>14</v>
      </c>
      <c r="B104" s="421" t="s">
        <v>144</v>
      </c>
      <c r="C104" s="102" t="s">
        <v>263</v>
      </c>
      <c r="D104" s="205">
        <v>14</v>
      </c>
      <c r="E104" s="205" t="s">
        <v>220</v>
      </c>
      <c r="F104" s="314">
        <v>18000</v>
      </c>
      <c r="G104" s="315">
        <f t="shared" si="5"/>
        <v>252000</v>
      </c>
      <c r="H104" s="320" t="s">
        <v>72</v>
      </c>
      <c r="I104" s="63" t="s">
        <v>73</v>
      </c>
      <c r="J104" s="317"/>
      <c r="K104" s="521"/>
    </row>
    <row r="105" spans="1:11" ht="12.75" customHeight="1">
      <c r="A105" s="535">
        <v>15</v>
      </c>
      <c r="B105" s="421" t="s">
        <v>144</v>
      </c>
      <c r="C105" s="536" t="s">
        <v>267</v>
      </c>
      <c r="D105" s="537">
        <v>3</v>
      </c>
      <c r="E105" s="537" t="s">
        <v>84</v>
      </c>
      <c r="F105" s="538">
        <v>38000</v>
      </c>
      <c r="G105" s="539">
        <f t="shared" si="5"/>
        <v>114000</v>
      </c>
      <c r="H105" s="540" t="s">
        <v>72</v>
      </c>
      <c r="I105" s="540" t="s">
        <v>73</v>
      </c>
      <c r="J105" s="542"/>
      <c r="K105" s="543"/>
    </row>
    <row r="106" spans="1:11" ht="12.75" customHeight="1">
      <c r="A106" s="33"/>
      <c r="B106" s="126"/>
      <c r="C106" s="387"/>
      <c r="D106" s="159"/>
      <c r="E106" s="159"/>
      <c r="F106" s="283"/>
      <c r="G106" s="345">
        <f t="shared" si="5"/>
        <v>0</v>
      </c>
      <c r="H106" s="347"/>
      <c r="I106" s="347"/>
      <c r="J106" s="347"/>
      <c r="K106" s="348"/>
    </row>
    <row r="107" spans="1:11" ht="12.75" customHeight="1">
      <c r="A107" s="58"/>
      <c r="B107" s="203"/>
      <c r="C107" s="102"/>
      <c r="D107" s="205"/>
      <c r="E107" s="205"/>
      <c r="F107" s="107"/>
      <c r="G107" s="343">
        <f t="shared" si="5"/>
        <v>0</v>
      </c>
      <c r="H107" s="317"/>
      <c r="I107" s="317"/>
      <c r="J107" s="317"/>
      <c r="K107" s="319"/>
    </row>
    <row r="108" spans="1:11" ht="12.75" customHeight="1">
      <c r="A108" s="58"/>
      <c r="B108" s="203"/>
      <c r="C108" s="102"/>
      <c r="D108" s="205"/>
      <c r="E108" s="205"/>
      <c r="F108" s="107"/>
      <c r="G108" s="343">
        <f t="shared" si="5"/>
        <v>0</v>
      </c>
      <c r="H108" s="317"/>
      <c r="I108" s="317"/>
      <c r="J108" s="317"/>
      <c r="K108" s="319"/>
    </row>
    <row r="109" spans="1:11" ht="12.75" customHeight="1">
      <c r="A109" s="75"/>
      <c r="B109" s="248"/>
      <c r="C109" s="79"/>
      <c r="D109" s="77"/>
      <c r="E109" s="77"/>
      <c r="F109" s="84"/>
      <c r="G109" s="486">
        <f t="shared" si="5"/>
        <v>0</v>
      </c>
      <c r="H109" s="487"/>
      <c r="I109" s="487"/>
      <c r="J109" s="487"/>
      <c r="K109" s="551"/>
    </row>
    <row r="110" spans="1:11" ht="12.75" customHeight="1">
      <c r="A110" s="553" t="s">
        <v>41</v>
      </c>
      <c r="B110" s="555"/>
      <c r="C110" s="196" t="s">
        <v>41</v>
      </c>
      <c r="D110" s="46">
        <v>0</v>
      </c>
      <c r="E110" s="46" t="s">
        <v>41</v>
      </c>
      <c r="F110" s="559"/>
      <c r="G110" s="559">
        <f t="shared" si="5"/>
        <v>0</v>
      </c>
      <c r="H110" s="561"/>
      <c r="I110" s="561"/>
      <c r="J110" s="561"/>
      <c r="K110" s="446">
        <f>SUM(G91:G109)</f>
        <v>944400</v>
      </c>
    </row>
    <row r="111" spans="1:11" ht="12.75" customHeight="1">
      <c r="A111" s="5"/>
      <c r="B111" s="5"/>
      <c r="C111" s="5"/>
      <c r="D111" s="5"/>
      <c r="E111" s="5" t="s">
        <v>52</v>
      </c>
      <c r="F111" s="225"/>
      <c r="G111" s="5"/>
      <c r="H111" s="5"/>
      <c r="I111" s="5"/>
      <c r="J111" s="5"/>
      <c r="K111" s="254">
        <f>SUM(K110+K89+K81+K59+K35+K30)</f>
        <v>16304400</v>
      </c>
    </row>
    <row r="112" spans="1:11" ht="12.75" customHeight="1">
      <c r="A112" s="5"/>
      <c r="B112" s="5"/>
      <c r="C112" s="5" t="s">
        <v>272</v>
      </c>
      <c r="D112" s="5"/>
      <c r="E112" s="5"/>
      <c r="F112" s="225"/>
      <c r="G112" s="5"/>
      <c r="H112" s="5"/>
      <c r="I112" s="5"/>
      <c r="J112" s="5"/>
      <c r="K112" s="158">
        <v>15000000</v>
      </c>
    </row>
    <row r="113" spans="1:11" ht="12.75" customHeight="1">
      <c r="A113" s="5"/>
      <c r="B113" s="5"/>
      <c r="C113" s="5"/>
      <c r="D113" s="5"/>
      <c r="E113" s="5" t="s">
        <v>54</v>
      </c>
      <c r="F113" s="225"/>
      <c r="G113" s="5"/>
      <c r="H113" s="5"/>
      <c r="I113" s="5"/>
      <c r="J113" s="5"/>
      <c r="K113" s="324">
        <f>SUM(K111:K112)</f>
        <v>31304400</v>
      </c>
    </row>
    <row r="114" spans="1:11" ht="12.75" customHeight="1">
      <c r="A114" s="5"/>
      <c r="B114" s="5"/>
      <c r="C114" s="5"/>
      <c r="D114" s="5"/>
      <c r="E114" s="5"/>
      <c r="F114" s="225"/>
      <c r="G114" s="5"/>
      <c r="H114" s="5"/>
      <c r="I114" s="5"/>
      <c r="J114" s="5"/>
      <c r="K114" s="225"/>
    </row>
    <row r="115" spans="1:11" ht="12.75" customHeight="1">
      <c r="A115" s="5"/>
      <c r="B115" s="5"/>
      <c r="C115" s="5"/>
      <c r="D115" s="5"/>
      <c r="E115" s="546" t="s">
        <v>277</v>
      </c>
      <c r="F115" s="547"/>
      <c r="G115" s="546"/>
      <c r="H115" s="546"/>
      <c r="I115" s="546"/>
      <c r="J115" s="546"/>
      <c r="K115" s="547">
        <f>K113</f>
        <v>31304400</v>
      </c>
    </row>
    <row r="116" spans="1:11" ht="12.75" customHeight="1">
      <c r="A116" s="5"/>
      <c r="B116" s="5"/>
      <c r="C116" s="5" t="s">
        <v>279</v>
      </c>
      <c r="D116" s="5"/>
      <c r="E116" s="5"/>
      <c r="F116" s="5"/>
      <c r="G116" s="5"/>
      <c r="H116" s="5"/>
      <c r="I116" s="5"/>
      <c r="J116" s="5"/>
      <c r="K116" s="5"/>
    </row>
    <row r="117" spans="1:11" ht="12.75" customHeight="1">
      <c r="A117" s="5"/>
      <c r="B117" s="5"/>
      <c r="C117" s="5" t="s">
        <v>280</v>
      </c>
      <c r="D117" s="5"/>
      <c r="E117" s="5"/>
      <c r="F117" s="5"/>
      <c r="G117" s="5"/>
      <c r="H117" s="5"/>
      <c r="I117" s="5"/>
      <c r="J117" s="5"/>
      <c r="K117" s="5"/>
    </row>
    <row r="118" spans="1:11" ht="12.75" customHeight="1">
      <c r="A118" s="5"/>
      <c r="B118" s="5"/>
      <c r="C118" s="5" t="s">
        <v>282</v>
      </c>
      <c r="D118" s="5"/>
      <c r="E118" s="5"/>
      <c r="F118" s="5"/>
      <c r="G118" s="5"/>
      <c r="H118" s="5"/>
      <c r="I118" s="5"/>
      <c r="J118" s="5"/>
      <c r="K118" s="5"/>
    </row>
    <row r="119" spans="1:11" ht="12.75" customHeight="1">
      <c r="A119" s="5"/>
      <c r="B119" s="5"/>
      <c r="C119" s="1039" t="s">
        <v>284</v>
      </c>
      <c r="D119" s="1016"/>
      <c r="E119" s="1016"/>
      <c r="F119" s="1016"/>
      <c r="G119" s="1016"/>
      <c r="H119" s="1016"/>
      <c r="I119" s="1016"/>
      <c r="J119" s="1016"/>
      <c r="K119" s="1016"/>
    </row>
    <row r="120" spans="1:11" ht="12.75" customHeight="1">
      <c r="A120" s="5"/>
      <c r="B120" s="5"/>
      <c r="C120" s="1040" t="s">
        <v>286</v>
      </c>
      <c r="D120" s="1016"/>
      <c r="E120" s="1016"/>
      <c r="F120" s="1016"/>
      <c r="G120" s="1016"/>
      <c r="H120" s="1016"/>
      <c r="I120" s="1016"/>
      <c r="J120" s="1016"/>
      <c r="K120" s="1016"/>
    </row>
    <row r="121" spans="1:11" ht="15" customHeight="1">
      <c r="A121" s="5"/>
      <c r="B121" s="5"/>
      <c r="C121" s="1041" t="s">
        <v>287</v>
      </c>
      <c r="D121" s="1016"/>
      <c r="E121" s="1016"/>
      <c r="F121" s="1016"/>
      <c r="G121" s="1016"/>
      <c r="H121" s="1016"/>
      <c r="I121" s="1016"/>
      <c r="J121" s="1016"/>
      <c r="K121" s="1016"/>
    </row>
    <row r="122" spans="1:11" ht="12.75" customHeight="1">
      <c r="A122" s="5"/>
      <c r="B122" s="5"/>
      <c r="C122" s="1042"/>
      <c r="D122" s="1016"/>
      <c r="E122" s="1016"/>
      <c r="F122" s="1016"/>
      <c r="G122" s="1016"/>
      <c r="H122" s="1016"/>
      <c r="I122" s="1016"/>
      <c r="J122" s="1016"/>
      <c r="K122" s="1016"/>
    </row>
    <row r="123" spans="1:11" ht="12.75" customHeight="1">
      <c r="A123" s="5"/>
      <c r="B123" s="5"/>
      <c r="C123" s="5" t="s">
        <v>297</v>
      </c>
      <c r="D123" s="5"/>
      <c r="E123" s="5"/>
      <c r="F123" s="564"/>
      <c r="G123" s="564"/>
      <c r="H123" s="564"/>
      <c r="I123" s="564"/>
      <c r="J123" s="564"/>
      <c r="K123" s="564"/>
    </row>
    <row r="124" spans="1:11" ht="12.75" customHeight="1">
      <c r="A124" s="5"/>
      <c r="B124" s="5"/>
      <c r="C124" s="3" t="s">
        <v>291</v>
      </c>
      <c r="D124" s="5"/>
      <c r="E124" s="5"/>
      <c r="F124" s="1043" t="s">
        <v>292</v>
      </c>
      <c r="G124" s="1044"/>
      <c r="H124" s="1044"/>
      <c r="I124" s="1044"/>
      <c r="J124" s="1044"/>
      <c r="K124" s="1044"/>
    </row>
    <row r="125" spans="1:11" ht="12.75" customHeight="1"/>
    <row r="126" spans="1:11" ht="12.75" customHeight="1"/>
    <row r="127" spans="1:11" ht="12.75" customHeight="1"/>
    <row r="128" spans="1:11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  <row r="1001" ht="12.75" customHeight="1"/>
    <row r="1002" ht="12.75" customHeight="1"/>
    <row r="1003" ht="12.75" customHeight="1"/>
    <row r="1004" ht="12.75" customHeight="1"/>
    <row r="1005" ht="12.75" customHeight="1"/>
    <row r="1006" ht="12.75" customHeight="1"/>
    <row r="1007" ht="12.75" customHeight="1"/>
    <row r="1008" ht="12.75" customHeight="1"/>
    <row r="1009" ht="12.75" customHeight="1"/>
    <row r="1010" ht="12.75" customHeight="1"/>
    <row r="1011" ht="12.75" customHeight="1"/>
    <row r="1012" ht="12.75" customHeight="1"/>
    <row r="1013" ht="12.75" customHeight="1"/>
    <row r="1014" ht="12.75" customHeight="1"/>
    <row r="1015" ht="12.75" customHeight="1"/>
    <row r="1016" ht="12.75" customHeight="1"/>
    <row r="1017" ht="12.75" customHeight="1"/>
    <row r="1018" ht="12.75" customHeight="1"/>
  </sheetData>
  <mergeCells count="27">
    <mergeCell ref="C122:K122"/>
    <mergeCell ref="F124:K124"/>
    <mergeCell ref="G11:G12"/>
    <mergeCell ref="H11:H12"/>
    <mergeCell ref="C29:G29"/>
    <mergeCell ref="A32:K32"/>
    <mergeCell ref="C119:K119"/>
    <mergeCell ref="C120:K120"/>
    <mergeCell ref="C121:K121"/>
    <mergeCell ref="A13:K13"/>
    <mergeCell ref="D8:K8"/>
    <mergeCell ref="D9:K9"/>
    <mergeCell ref="A11:A12"/>
    <mergeCell ref="B11:B12"/>
    <mergeCell ref="C11:C12"/>
    <mergeCell ref="D11:E11"/>
    <mergeCell ref="F11:F12"/>
    <mergeCell ref="A7:K7"/>
    <mergeCell ref="A8:C8"/>
    <mergeCell ref="I11:I12"/>
    <mergeCell ref="J11:J12"/>
    <mergeCell ref="K11:K12"/>
    <mergeCell ref="C1:K1"/>
    <mergeCell ref="C2:K2"/>
    <mergeCell ref="A3:K3"/>
    <mergeCell ref="A4:K4"/>
    <mergeCell ref="A6:K6"/>
  </mergeCells>
  <pageMargins left="3.937007874015748E-2" right="3.937007874015748E-2" top="0.19685039370078741" bottom="0.19685039370078741" header="0" footer="0"/>
  <pageSetup orientation="landscape"/>
  <rowBreaks count="3" manualBreakCount="3">
    <brk id="114" man="1"/>
    <brk id="77" man="1"/>
    <brk id="31" man="1"/>
  </rowBreaks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081"/>
  <sheetViews>
    <sheetView workbookViewId="0"/>
  </sheetViews>
  <sheetFormatPr baseColWidth="10" defaultColWidth="12.5703125" defaultRowHeight="15" customHeight="1"/>
  <cols>
    <col min="1" max="1" width="5.7109375" customWidth="1"/>
    <col min="2" max="2" width="31.140625" customWidth="1"/>
    <col min="3" max="3" width="60.85546875" customWidth="1"/>
    <col min="4" max="5" width="8.7109375" customWidth="1"/>
    <col min="6" max="6" width="14.7109375" customWidth="1"/>
    <col min="7" max="7" width="15.7109375" customWidth="1"/>
    <col min="8" max="9" width="25.7109375" customWidth="1"/>
    <col min="10" max="11" width="15.7109375" customWidth="1"/>
    <col min="12" max="26" width="5.85546875" customWidth="1"/>
  </cols>
  <sheetData>
    <row r="1" spans="1:11" ht="28.5">
      <c r="A1" s="1"/>
      <c r="B1" s="592"/>
      <c r="C1" s="1015" t="s">
        <v>0</v>
      </c>
      <c r="D1" s="1016"/>
      <c r="E1" s="1016"/>
      <c r="F1" s="1016"/>
      <c r="G1" s="1016"/>
      <c r="H1" s="1016"/>
      <c r="I1" s="1016"/>
      <c r="J1" s="1016"/>
      <c r="K1" s="1016"/>
    </row>
    <row r="2" spans="1:11" ht="28.5">
      <c r="A2" s="1"/>
      <c r="B2" s="592"/>
      <c r="C2" s="1015" t="s">
        <v>355</v>
      </c>
      <c r="D2" s="1016"/>
      <c r="E2" s="1016"/>
      <c r="F2" s="1016"/>
      <c r="G2" s="1016"/>
      <c r="H2" s="1016"/>
      <c r="I2" s="1016"/>
      <c r="J2" s="1016"/>
      <c r="K2" s="1016"/>
    </row>
    <row r="3" spans="1:11" ht="12.75">
      <c r="A3" s="1017" t="s">
        <v>4</v>
      </c>
      <c r="B3" s="1016"/>
      <c r="C3" s="1016"/>
      <c r="D3" s="1016"/>
      <c r="E3" s="1016"/>
      <c r="F3" s="1016"/>
      <c r="G3" s="1016"/>
      <c r="H3" s="1016"/>
      <c r="I3" s="1016"/>
      <c r="J3" s="1016"/>
      <c r="K3" s="1016"/>
    </row>
    <row r="4" spans="1:11" ht="12.75">
      <c r="A4" s="1018" t="s">
        <v>6</v>
      </c>
      <c r="B4" s="1016"/>
      <c r="C4" s="1016"/>
      <c r="D4" s="1016"/>
      <c r="E4" s="1016"/>
      <c r="F4" s="1016"/>
      <c r="G4" s="1016"/>
      <c r="H4" s="1016"/>
      <c r="I4" s="1016"/>
      <c r="J4" s="1016"/>
      <c r="K4" s="1016"/>
    </row>
    <row r="5" spans="1:11" ht="12.7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1" ht="15.75">
      <c r="A6" s="1019" t="s">
        <v>358</v>
      </c>
      <c r="B6" s="1016"/>
      <c r="C6" s="1016"/>
      <c r="D6" s="1016"/>
      <c r="E6" s="1016"/>
      <c r="F6" s="1016"/>
      <c r="G6" s="1016"/>
      <c r="H6" s="1016"/>
      <c r="I6" s="1016"/>
      <c r="J6" s="1016"/>
      <c r="K6" s="1016"/>
    </row>
    <row r="7" spans="1:11" ht="12.75">
      <c r="A7" s="1020" t="s">
        <v>9</v>
      </c>
      <c r="B7" s="1016"/>
      <c r="C7" s="1016"/>
      <c r="D7" s="1016"/>
      <c r="E7" s="1016"/>
      <c r="F7" s="1016"/>
      <c r="G7" s="1016"/>
      <c r="H7" s="1016"/>
      <c r="I7" s="1016"/>
      <c r="J7" s="1016"/>
      <c r="K7" s="1016"/>
    </row>
    <row r="8" spans="1:11" ht="12.75">
      <c r="A8" s="1021" t="s">
        <v>359</v>
      </c>
      <c r="B8" s="1016"/>
      <c r="C8" s="1016"/>
      <c r="D8" s="1061" t="s">
        <v>360</v>
      </c>
      <c r="E8" s="1016"/>
      <c r="F8" s="1016"/>
      <c r="G8" s="1016"/>
      <c r="H8" s="1016"/>
      <c r="I8" s="1016"/>
      <c r="J8" s="1016"/>
      <c r="K8" s="1016"/>
    </row>
    <row r="9" spans="1:11" ht="12.75">
      <c r="B9" s="593"/>
    </row>
    <row r="10" spans="1:11" ht="12.75">
      <c r="B10" s="593"/>
      <c r="C10" s="7"/>
      <c r="D10" s="7"/>
      <c r="E10" s="7"/>
      <c r="F10" s="7"/>
      <c r="G10" s="7"/>
      <c r="H10" s="7"/>
      <c r="I10" s="7"/>
      <c r="J10" s="7"/>
      <c r="K10" s="7"/>
    </row>
    <row r="11" spans="1:11" ht="27.75" customHeight="1">
      <c r="A11" s="1056" t="s">
        <v>22</v>
      </c>
      <c r="B11" s="1064" t="s">
        <v>364</v>
      </c>
      <c r="C11" s="1024" t="s">
        <v>24</v>
      </c>
      <c r="D11" s="1065" t="s">
        <v>25</v>
      </c>
      <c r="E11" s="1034"/>
      <c r="F11" s="1024" t="s">
        <v>367</v>
      </c>
      <c r="G11" s="1024" t="s">
        <v>368</v>
      </c>
      <c r="H11" s="1024" t="s">
        <v>28</v>
      </c>
      <c r="I11" s="1024" t="s">
        <v>29</v>
      </c>
      <c r="J11" s="1045" t="s">
        <v>30</v>
      </c>
      <c r="K11" s="1029" t="s">
        <v>31</v>
      </c>
    </row>
    <row r="12" spans="1:11" ht="36">
      <c r="A12" s="1062"/>
      <c r="B12" s="1062"/>
      <c r="C12" s="1062"/>
      <c r="D12" s="8" t="s">
        <v>35</v>
      </c>
      <c r="E12" s="597" t="s">
        <v>33</v>
      </c>
      <c r="F12" s="1062"/>
      <c r="G12" s="1062"/>
      <c r="H12" s="1062"/>
      <c r="I12" s="1062"/>
      <c r="J12" s="1062"/>
      <c r="K12" s="1063"/>
    </row>
    <row r="13" spans="1:11">
      <c r="A13" s="1058" t="s">
        <v>34</v>
      </c>
      <c r="B13" s="1059"/>
      <c r="C13" s="1059"/>
      <c r="D13" s="1059"/>
      <c r="E13" s="1059"/>
      <c r="F13" s="1059"/>
      <c r="G13" s="1059"/>
      <c r="H13" s="1059"/>
      <c r="I13" s="1059"/>
      <c r="J13" s="1059"/>
      <c r="K13" s="1060"/>
    </row>
    <row r="14" spans="1:11">
      <c r="A14" s="11"/>
      <c r="B14" s="12">
        <v>56121500</v>
      </c>
      <c r="C14" s="14" t="s">
        <v>36</v>
      </c>
      <c r="D14" s="22"/>
      <c r="E14" s="22"/>
      <c r="F14" s="29"/>
      <c r="G14" s="29"/>
      <c r="H14" s="29"/>
      <c r="I14" s="29"/>
      <c r="J14" s="29"/>
      <c r="K14" s="31"/>
    </row>
    <row r="15" spans="1:11">
      <c r="A15" s="33">
        <v>1</v>
      </c>
      <c r="B15" s="365"/>
      <c r="C15" s="21" t="s">
        <v>39</v>
      </c>
      <c r="D15" s="33">
        <v>4</v>
      </c>
      <c r="E15" s="38" t="s">
        <v>374</v>
      </c>
      <c r="F15" s="603">
        <v>512605.04</v>
      </c>
      <c r="G15" s="39">
        <f t="shared" ref="G15:G19" si="0">D15*F15</f>
        <v>2050420.16</v>
      </c>
      <c r="H15" s="207"/>
      <c r="I15" s="207"/>
      <c r="J15" s="207"/>
      <c r="K15" s="55"/>
    </row>
    <row r="16" spans="1:11">
      <c r="A16" s="58">
        <v>2</v>
      </c>
      <c r="B16" s="606"/>
      <c r="C16" s="45" t="s">
        <v>42</v>
      </c>
      <c r="D16" s="58">
        <v>4</v>
      </c>
      <c r="E16" s="63" t="s">
        <v>374</v>
      </c>
      <c r="F16" s="610">
        <v>220500</v>
      </c>
      <c r="G16" s="27">
        <f t="shared" si="0"/>
        <v>882000</v>
      </c>
      <c r="H16" s="217"/>
      <c r="I16" s="217"/>
      <c r="J16" s="217"/>
      <c r="K16" s="73"/>
    </row>
    <row r="17" spans="1:11">
      <c r="A17" s="58">
        <v>3</v>
      </c>
      <c r="B17" s="606"/>
      <c r="C17" s="98" t="s">
        <v>381</v>
      </c>
      <c r="D17" s="58">
        <v>7</v>
      </c>
      <c r="E17" s="63" t="s">
        <v>374</v>
      </c>
      <c r="F17" s="603">
        <v>540000</v>
      </c>
      <c r="G17" s="27">
        <f t="shared" si="0"/>
        <v>3780000</v>
      </c>
      <c r="H17" s="217"/>
      <c r="I17" s="217"/>
      <c r="J17" s="217"/>
      <c r="K17" s="73"/>
    </row>
    <row r="18" spans="1:11">
      <c r="A18" s="58"/>
      <c r="B18" s="606"/>
      <c r="C18" s="91"/>
      <c r="D18" s="124"/>
      <c r="E18" s="63"/>
      <c r="F18" s="27"/>
      <c r="G18" s="27">
        <f t="shared" si="0"/>
        <v>0</v>
      </c>
      <c r="H18" s="217"/>
      <c r="I18" s="217"/>
      <c r="J18" s="217"/>
      <c r="K18" s="73"/>
    </row>
    <row r="19" spans="1:11">
      <c r="A19" s="75"/>
      <c r="B19" s="612"/>
      <c r="C19" s="79"/>
      <c r="D19" s="77"/>
      <c r="E19" s="82"/>
      <c r="F19" s="84"/>
      <c r="G19" s="84">
        <f t="shared" si="0"/>
        <v>0</v>
      </c>
      <c r="H19" s="222"/>
      <c r="I19" s="222"/>
      <c r="J19" s="222"/>
      <c r="K19" s="184">
        <f>SUM(G15+G16+G17+G18)</f>
        <v>6712420.1600000001</v>
      </c>
    </row>
    <row r="20" spans="1:11">
      <c r="A20" s="153"/>
      <c r="B20" s="66">
        <v>56101700</v>
      </c>
      <c r="C20" s="614" t="s">
        <v>43</v>
      </c>
      <c r="D20" s="615"/>
      <c r="E20" s="136"/>
      <c r="F20" s="616" t="s">
        <v>41</v>
      </c>
      <c r="G20" s="616"/>
      <c r="H20" s="52"/>
      <c r="I20" s="52"/>
      <c r="J20" s="52"/>
      <c r="K20" s="618"/>
    </row>
    <row r="21" spans="1:11" ht="15.75" customHeight="1">
      <c r="A21" s="112">
        <v>1</v>
      </c>
      <c r="B21" s="620"/>
      <c r="C21" s="621" t="s">
        <v>390</v>
      </c>
      <c r="D21" s="622">
        <v>1</v>
      </c>
      <c r="E21" s="69"/>
      <c r="F21" s="623"/>
      <c r="G21" s="120">
        <f t="shared" ref="G21:G22" si="1">D21*F21</f>
        <v>0</v>
      </c>
      <c r="H21" s="625"/>
      <c r="I21" s="625"/>
      <c r="J21" s="625"/>
      <c r="K21" s="122"/>
    </row>
    <row r="22" spans="1:11" ht="15.75" customHeight="1">
      <c r="A22" s="626"/>
      <c r="B22" s="627"/>
      <c r="C22" s="1066"/>
      <c r="D22" s="1055"/>
      <c r="E22" s="628"/>
      <c r="F22" s="499"/>
      <c r="G22" s="106">
        <f t="shared" si="1"/>
        <v>0</v>
      </c>
      <c r="H22" s="109"/>
      <c r="I22" s="109"/>
      <c r="J22" s="109"/>
      <c r="K22" s="629">
        <f>SUM(G21+G22)</f>
        <v>0</v>
      </c>
    </row>
    <row r="23" spans="1:11" ht="15.75" customHeight="1">
      <c r="A23" s="206"/>
      <c r="B23" s="130">
        <v>52161500</v>
      </c>
      <c r="C23" s="212" t="s">
        <v>47</v>
      </c>
      <c r="D23" s="210"/>
      <c r="E23" s="212"/>
      <c r="F23" s="212"/>
      <c r="G23" s="212"/>
      <c r="H23" s="214"/>
      <c r="I23" s="214"/>
      <c r="J23" s="214"/>
      <c r="K23" s="630"/>
    </row>
    <row r="24" spans="1:11" ht="15.75" customHeight="1">
      <c r="A24" s="631"/>
      <c r="B24" s="620"/>
      <c r="C24" s="632"/>
      <c r="D24" s="633"/>
      <c r="E24" s="634"/>
      <c r="F24" s="283"/>
      <c r="G24" s="635">
        <f t="shared" ref="G24:G25" si="2">D24*F24</f>
        <v>0</v>
      </c>
      <c r="H24" s="636"/>
      <c r="I24" s="636"/>
      <c r="J24" s="636"/>
      <c r="K24" s="637"/>
    </row>
    <row r="25" spans="1:11" ht="15.75" customHeight="1">
      <c r="A25" s="245"/>
      <c r="B25" s="638"/>
      <c r="C25" s="328"/>
      <c r="D25" s="181"/>
      <c r="E25" s="640"/>
      <c r="F25" s="182"/>
      <c r="G25" s="182">
        <f t="shared" si="2"/>
        <v>0</v>
      </c>
      <c r="H25" s="332"/>
      <c r="I25" s="332"/>
      <c r="J25" s="332"/>
      <c r="K25" s="629">
        <f>SUM(G24+G25)</f>
        <v>0</v>
      </c>
    </row>
    <row r="26" spans="1:11" ht="15.75" customHeight="1">
      <c r="A26" s="642"/>
      <c r="B26" s="193" t="s">
        <v>48</v>
      </c>
      <c r="C26" s="645" t="s">
        <v>49</v>
      </c>
      <c r="D26" s="492"/>
      <c r="E26" s="645"/>
      <c r="F26" s="645"/>
      <c r="G26" s="645"/>
      <c r="H26" s="647"/>
      <c r="I26" s="647"/>
      <c r="J26" s="647"/>
      <c r="K26" s="649"/>
    </row>
    <row r="27" spans="1:11" ht="15.75" customHeight="1">
      <c r="A27" s="112"/>
      <c r="B27" s="651"/>
      <c r="C27" s="115"/>
      <c r="D27" s="116"/>
      <c r="E27" s="69"/>
      <c r="F27" s="653"/>
      <c r="G27" s="204">
        <f t="shared" ref="G27:G32" si="3">D27*F27</f>
        <v>0</v>
      </c>
      <c r="H27" s="655"/>
      <c r="I27" s="655"/>
      <c r="J27" s="655"/>
      <c r="K27" s="122"/>
    </row>
    <row r="28" spans="1:11" ht="15.75" customHeight="1">
      <c r="A28" s="58"/>
      <c r="B28" s="606"/>
      <c r="C28" s="91"/>
      <c r="D28" s="124"/>
      <c r="E28" s="23"/>
      <c r="F28" s="656"/>
      <c r="G28" s="27">
        <f t="shared" si="3"/>
        <v>0</v>
      </c>
      <c r="H28" s="217"/>
      <c r="I28" s="217"/>
      <c r="J28" s="217"/>
      <c r="K28" s="164"/>
    </row>
    <row r="29" spans="1:11" ht="15.75" customHeight="1">
      <c r="A29" s="58"/>
      <c r="B29" s="606"/>
      <c r="C29" s="91"/>
      <c r="D29" s="124"/>
      <c r="E29" s="23"/>
      <c r="F29" s="656"/>
      <c r="G29" s="27">
        <f t="shared" si="3"/>
        <v>0</v>
      </c>
      <c r="H29" s="217"/>
      <c r="I29" s="217"/>
      <c r="J29" s="217"/>
      <c r="K29" s="73"/>
    </row>
    <row r="30" spans="1:11" ht="15.75" customHeight="1">
      <c r="A30" s="58"/>
      <c r="B30" s="606"/>
      <c r="C30" s="91"/>
      <c r="D30" s="124"/>
      <c r="E30" s="23"/>
      <c r="F30" s="656"/>
      <c r="G30" s="27">
        <f t="shared" si="3"/>
        <v>0</v>
      </c>
      <c r="H30" s="217"/>
      <c r="I30" s="217"/>
      <c r="J30" s="217"/>
      <c r="K30" s="73"/>
    </row>
    <row r="31" spans="1:11" ht="15.75" customHeight="1">
      <c r="A31" s="75"/>
      <c r="B31" s="612"/>
      <c r="C31" s="657"/>
      <c r="D31" s="658"/>
      <c r="E31" s="77"/>
      <c r="F31" s="659"/>
      <c r="G31" s="84">
        <f t="shared" si="3"/>
        <v>0</v>
      </c>
      <c r="H31" s="222"/>
      <c r="I31" s="222"/>
      <c r="J31" s="222"/>
      <c r="K31" s="184"/>
    </row>
    <row r="32" spans="1:11" ht="15.75" customHeight="1">
      <c r="A32" s="153"/>
      <c r="B32" s="660"/>
      <c r="C32" s="661"/>
      <c r="D32" s="662"/>
      <c r="E32" s="136"/>
      <c r="F32" s="663"/>
      <c r="G32" s="138">
        <f t="shared" si="3"/>
        <v>0</v>
      </c>
      <c r="H32" s="664"/>
      <c r="I32" s="664"/>
      <c r="J32" s="664"/>
      <c r="K32" s="665">
        <f>SUM(K19+K22+K25)</f>
        <v>6712420.1600000001</v>
      </c>
    </row>
    <row r="33" spans="1:11" ht="15.75" customHeight="1">
      <c r="A33" s="323"/>
      <c r="B33" s="666"/>
      <c r="C33" s="5"/>
      <c r="D33" s="5"/>
      <c r="E33" s="5" t="s">
        <v>52</v>
      </c>
      <c r="F33" s="225"/>
      <c r="G33" s="5"/>
      <c r="H33" s="5"/>
      <c r="I33" s="5"/>
      <c r="J33" s="5"/>
      <c r="K33" s="348">
        <f>(K19+K22+K25+K29)</f>
        <v>6712420.1600000001</v>
      </c>
    </row>
    <row r="34" spans="1:11" ht="15.75" customHeight="1">
      <c r="A34" s="323"/>
      <c r="B34" s="666"/>
      <c r="C34" s="1039" t="s">
        <v>53</v>
      </c>
      <c r="D34" s="1016"/>
      <c r="E34" s="1016"/>
      <c r="F34" s="1016"/>
      <c r="G34" s="1055"/>
      <c r="H34" s="557"/>
      <c r="I34" s="557"/>
      <c r="J34" s="557"/>
      <c r="K34" s="319">
        <v>0</v>
      </c>
    </row>
    <row r="35" spans="1:11" ht="15.75" customHeight="1">
      <c r="A35" s="323"/>
      <c r="B35" s="666"/>
      <c r="C35" s="5"/>
      <c r="D35" s="1038" t="s">
        <v>397</v>
      </c>
      <c r="E35" s="1016"/>
      <c r="F35" s="1016"/>
      <c r="G35" s="1055"/>
      <c r="H35" s="3"/>
      <c r="I35" s="3"/>
      <c r="J35" s="3"/>
      <c r="K35" s="668">
        <f>SUM(C26)</f>
        <v>0</v>
      </c>
    </row>
    <row r="36" spans="1:11" ht="15.75" customHeight="1">
      <c r="A36" s="334"/>
      <c r="B36" s="670"/>
      <c r="C36" s="336" t="s">
        <v>107</v>
      </c>
      <c r="D36" s="337"/>
      <c r="E36" s="338"/>
      <c r="F36" s="340"/>
      <c r="G36" s="340"/>
      <c r="H36" s="342"/>
      <c r="I36" s="342"/>
      <c r="J36" s="342"/>
      <c r="K36" s="296"/>
    </row>
    <row r="37" spans="1:11" ht="15.75" customHeight="1">
      <c r="A37" s="346">
        <v>1</v>
      </c>
      <c r="B37" s="252">
        <v>84111500</v>
      </c>
      <c r="C37" s="349" t="s">
        <v>114</v>
      </c>
      <c r="D37" s="37">
        <v>0</v>
      </c>
      <c r="E37" s="37" t="s">
        <v>41</v>
      </c>
      <c r="F37" s="37"/>
      <c r="G37" s="351"/>
      <c r="H37" s="676" t="s">
        <v>398</v>
      </c>
      <c r="I37" s="38" t="s">
        <v>73</v>
      </c>
      <c r="J37" s="352"/>
      <c r="K37" s="348"/>
    </row>
    <row r="38" spans="1:11" ht="15.75" customHeight="1">
      <c r="A38" s="353"/>
      <c r="B38" s="399"/>
      <c r="C38" s="356" t="s">
        <v>41</v>
      </c>
      <c r="D38" s="357">
        <v>0</v>
      </c>
      <c r="E38" s="358" t="s">
        <v>41</v>
      </c>
      <c r="F38" s="359">
        <v>0</v>
      </c>
      <c r="G38" s="360">
        <f>D38*F38</f>
        <v>0</v>
      </c>
      <c r="H38" s="362"/>
      <c r="I38" s="362"/>
      <c r="J38" s="362"/>
      <c r="K38" s="319"/>
    </row>
    <row r="39" spans="1:11" ht="15.75" customHeight="1">
      <c r="A39" s="406"/>
      <c r="B39" s="686"/>
      <c r="C39" s="474" t="s">
        <v>41</v>
      </c>
      <c r="D39" s="475">
        <v>0</v>
      </c>
      <c r="E39" s="476" t="s">
        <v>41</v>
      </c>
      <c r="F39" s="478"/>
      <c r="G39" s="479">
        <v>0</v>
      </c>
      <c r="H39" s="480"/>
      <c r="I39" s="480"/>
      <c r="J39" s="480"/>
      <c r="K39" s="253">
        <f>G37+G38+G39</f>
        <v>0</v>
      </c>
    </row>
    <row r="40" spans="1:11" ht="15.75" customHeight="1">
      <c r="A40" s="690"/>
      <c r="B40" s="692"/>
      <c r="C40" s="694" t="s">
        <v>123</v>
      </c>
      <c r="D40" s="696"/>
      <c r="E40" s="697"/>
      <c r="F40" s="698"/>
      <c r="G40" s="699"/>
      <c r="H40" s="699"/>
      <c r="I40" s="699"/>
      <c r="J40" s="699"/>
      <c r="K40" s="242"/>
    </row>
    <row r="41" spans="1:11" ht="15.75" customHeight="1">
      <c r="A41" s="384"/>
      <c r="B41" s="252">
        <v>72103300</v>
      </c>
      <c r="C41" s="385" t="s">
        <v>125</v>
      </c>
      <c r="D41" s="386">
        <v>0</v>
      </c>
      <c r="E41" s="388" t="s">
        <v>41</v>
      </c>
      <c r="F41" s="389">
        <v>0</v>
      </c>
      <c r="G41" s="351">
        <v>60000000</v>
      </c>
      <c r="H41" s="676"/>
      <c r="I41" s="676"/>
      <c r="J41" s="352"/>
      <c r="K41" s="348"/>
    </row>
    <row r="42" spans="1:11" ht="15.75" customHeight="1">
      <c r="A42" s="353"/>
      <c r="B42" s="193">
        <v>60101600</v>
      </c>
      <c r="C42" s="356" t="s">
        <v>129</v>
      </c>
      <c r="D42" s="357">
        <v>0</v>
      </c>
      <c r="E42" s="358" t="s">
        <v>41</v>
      </c>
      <c r="F42" s="359">
        <v>0</v>
      </c>
      <c r="G42" s="360">
        <v>12000000</v>
      </c>
      <c r="H42" s="701"/>
      <c r="I42" s="701"/>
      <c r="J42" s="362"/>
      <c r="K42" s="319"/>
    </row>
    <row r="43" spans="1:11" ht="15.75" customHeight="1">
      <c r="A43" s="353"/>
      <c r="B43" s="393">
        <v>84131500</v>
      </c>
      <c r="C43" s="394" t="s">
        <v>131</v>
      </c>
      <c r="D43" s="395"/>
      <c r="E43" s="358" t="s">
        <v>41</v>
      </c>
      <c r="F43" s="359">
        <v>0</v>
      </c>
      <c r="G43" s="360"/>
      <c r="H43" s="477" t="s">
        <v>131</v>
      </c>
      <c r="I43" s="477" t="s">
        <v>206</v>
      </c>
      <c r="J43" s="480"/>
      <c r="K43" s="398"/>
    </row>
    <row r="44" spans="1:11" ht="15.75" customHeight="1">
      <c r="A44" s="353"/>
      <c r="B44" s="399" t="s">
        <v>134</v>
      </c>
      <c r="C44" s="394" t="s">
        <v>135</v>
      </c>
      <c r="D44" s="395"/>
      <c r="E44" s="18"/>
      <c r="F44" s="18"/>
      <c r="G44" s="317">
        <v>2000000</v>
      </c>
      <c r="H44" s="316" t="s">
        <v>209</v>
      </c>
      <c r="I44" s="316" t="s">
        <v>210</v>
      </c>
      <c r="J44" s="317"/>
      <c r="K44" s="319"/>
    </row>
    <row r="45" spans="1:11" ht="15.75" customHeight="1">
      <c r="A45" s="353" t="s">
        <v>41</v>
      </c>
      <c r="B45" s="399">
        <v>78111800</v>
      </c>
      <c r="C45" s="394" t="s">
        <v>138</v>
      </c>
      <c r="D45" s="395"/>
      <c r="E45" s="18" t="s">
        <v>41</v>
      </c>
      <c r="F45" s="18">
        <v>0</v>
      </c>
      <c r="G45" s="362"/>
      <c r="H45" s="701"/>
      <c r="I45" s="701"/>
      <c r="J45" s="362"/>
      <c r="K45" s="319"/>
    </row>
    <row r="46" spans="1:11" ht="15.75" customHeight="1">
      <c r="A46" s="353"/>
      <c r="B46" s="399"/>
      <c r="C46" s="404" t="s">
        <v>41</v>
      </c>
      <c r="D46" s="18">
        <v>0</v>
      </c>
      <c r="E46" s="18" t="s">
        <v>41</v>
      </c>
      <c r="F46" s="18"/>
      <c r="G46" s="362">
        <v>0</v>
      </c>
      <c r="H46" s="701"/>
      <c r="I46" s="701"/>
      <c r="J46" s="362"/>
      <c r="K46" s="319"/>
    </row>
    <row r="47" spans="1:11" ht="15.75" customHeight="1">
      <c r="A47" s="363" t="s">
        <v>41</v>
      </c>
      <c r="B47" s="711"/>
      <c r="C47" s="485" t="s">
        <v>41</v>
      </c>
      <c r="D47" s="79">
        <v>0</v>
      </c>
      <c r="E47" s="79" t="s">
        <v>41</v>
      </c>
      <c r="F47" s="79"/>
      <c r="G47" s="374">
        <v>0</v>
      </c>
      <c r="H47" s="712"/>
      <c r="I47" s="374"/>
      <c r="J47" s="374"/>
      <c r="K47" s="262">
        <f>SUM(G41:G47)</f>
        <v>74000000</v>
      </c>
    </row>
    <row r="48" spans="1:11" ht="15.75" customHeight="1">
      <c r="A48" s="1058" t="s">
        <v>55</v>
      </c>
      <c r="B48" s="1059"/>
      <c r="C48" s="1059"/>
      <c r="D48" s="1059"/>
      <c r="E48" s="1059"/>
      <c r="F48" s="1059"/>
      <c r="G48" s="1059"/>
      <c r="H48" s="1059"/>
      <c r="I48" s="1059"/>
      <c r="J48" s="1059"/>
      <c r="K48" s="1060"/>
    </row>
    <row r="49" spans="1:11" ht="15.75" customHeight="1">
      <c r="A49" s="715"/>
      <c r="B49" s="716"/>
      <c r="C49" s="717" t="s">
        <v>56</v>
      </c>
      <c r="D49" s="715"/>
      <c r="E49" s="715"/>
      <c r="F49" s="718"/>
      <c r="G49" s="718"/>
      <c r="H49" s="718"/>
      <c r="I49" s="718"/>
      <c r="J49" s="718"/>
      <c r="K49" s="715"/>
    </row>
    <row r="50" spans="1:11" ht="15.75" customHeight="1">
      <c r="A50" s="719" t="s">
        <v>41</v>
      </c>
      <c r="B50" s="252" t="s">
        <v>57</v>
      </c>
      <c r="C50" s="37" t="s">
        <v>58</v>
      </c>
      <c r="D50" s="36">
        <v>40</v>
      </c>
      <c r="E50" s="36" t="s">
        <v>235</v>
      </c>
      <c r="F50" s="39">
        <v>11000</v>
      </c>
      <c r="G50" s="720">
        <f>+F50*D50</f>
        <v>440000</v>
      </c>
      <c r="H50" s="721" t="s">
        <v>72</v>
      </c>
      <c r="I50" s="722" t="s">
        <v>210</v>
      </c>
      <c r="J50" s="720"/>
      <c r="K50" s="723"/>
    </row>
    <row r="51" spans="1:11" ht="15.75" customHeight="1">
      <c r="A51" s="724" t="s">
        <v>41</v>
      </c>
      <c r="B51" s="193" t="s">
        <v>57</v>
      </c>
      <c r="C51" s="266" t="s">
        <v>61</v>
      </c>
      <c r="D51" s="725">
        <v>20</v>
      </c>
      <c r="E51" s="726" t="s">
        <v>404</v>
      </c>
      <c r="F51" s="727">
        <v>0</v>
      </c>
      <c r="G51" s="727">
        <f>D51*F51</f>
        <v>0</v>
      </c>
      <c r="H51" s="320" t="s">
        <v>72</v>
      </c>
      <c r="I51" s="316" t="s">
        <v>210</v>
      </c>
      <c r="J51" s="727"/>
      <c r="K51" s="728">
        <f>G50+G51</f>
        <v>440000</v>
      </c>
    </row>
    <row r="52" spans="1:11" ht="15.75" customHeight="1">
      <c r="A52" s="729"/>
      <c r="B52" s="730"/>
      <c r="C52" s="731"/>
      <c r="D52" s="732"/>
      <c r="E52" s="733"/>
      <c r="F52" s="733"/>
      <c r="G52" s="733"/>
      <c r="H52" s="734"/>
      <c r="I52" s="734"/>
      <c r="J52" s="734"/>
      <c r="K52" s="735"/>
    </row>
    <row r="53" spans="1:11" ht="15.75" customHeight="1">
      <c r="A53" s="237"/>
      <c r="B53" s="736"/>
      <c r="C53" s="240" t="s">
        <v>60</v>
      </c>
      <c r="D53" s="237">
        <v>0</v>
      </c>
      <c r="E53" s="242" t="s">
        <v>41</v>
      </c>
      <c r="F53" s="242">
        <v>0</v>
      </c>
      <c r="G53" s="242">
        <f t="shared" ref="G53:G100" si="4">D53*F53</f>
        <v>0</v>
      </c>
      <c r="H53" s="242"/>
      <c r="I53" s="242"/>
      <c r="J53" s="242"/>
      <c r="K53" s="242">
        <f>G51+G53</f>
        <v>0</v>
      </c>
    </row>
    <row r="54" spans="1:11" ht="15.75" customHeight="1">
      <c r="A54" s="737">
        <v>1</v>
      </c>
      <c r="B54" s="275">
        <v>14111500</v>
      </c>
      <c r="C54" s="738" t="s">
        <v>409</v>
      </c>
      <c r="D54" s="32">
        <v>12</v>
      </c>
      <c r="E54" s="32" t="s">
        <v>410</v>
      </c>
      <c r="F54" s="305">
        <v>7140</v>
      </c>
      <c r="G54" s="529">
        <f t="shared" si="4"/>
        <v>85680</v>
      </c>
      <c r="H54" s="290" t="s">
        <v>72</v>
      </c>
      <c r="I54" s="290" t="s">
        <v>65</v>
      </c>
      <c r="J54" s="207"/>
      <c r="K54" s="292"/>
    </row>
    <row r="55" spans="1:11" ht="15.75" customHeight="1">
      <c r="A55" s="739">
        <v>2</v>
      </c>
      <c r="B55" s="295">
        <v>14111500</v>
      </c>
      <c r="C55" s="740" t="s">
        <v>412</v>
      </c>
      <c r="D55" s="23">
        <v>2</v>
      </c>
      <c r="E55" s="23" t="s">
        <v>410</v>
      </c>
      <c r="F55" s="314">
        <v>7620</v>
      </c>
      <c r="G55" s="401">
        <f t="shared" si="4"/>
        <v>15240</v>
      </c>
      <c r="H55" s="320" t="s">
        <v>72</v>
      </c>
      <c r="I55" s="303" t="s">
        <v>73</v>
      </c>
      <c r="J55" s="217"/>
      <c r="K55" s="230"/>
    </row>
    <row r="56" spans="1:11" ht="15.75" customHeight="1">
      <c r="A56" s="739">
        <v>3</v>
      </c>
      <c r="B56" s="295">
        <v>14111500</v>
      </c>
      <c r="C56" s="740" t="s">
        <v>413</v>
      </c>
      <c r="D56" s="23">
        <v>15</v>
      </c>
      <c r="E56" s="23" t="s">
        <v>119</v>
      </c>
      <c r="F56" s="314">
        <v>580</v>
      </c>
      <c r="G56" s="401">
        <f t="shared" si="4"/>
        <v>8700</v>
      </c>
      <c r="H56" s="320" t="s">
        <v>72</v>
      </c>
      <c r="I56" s="63" t="s">
        <v>73</v>
      </c>
      <c r="J56" s="217"/>
      <c r="K56" s="230"/>
    </row>
    <row r="57" spans="1:11" ht="15.75" customHeight="1">
      <c r="A57" s="739">
        <v>4</v>
      </c>
      <c r="B57" s="295">
        <v>14111500</v>
      </c>
      <c r="C57" s="740" t="s">
        <v>415</v>
      </c>
      <c r="D57" s="23">
        <v>12</v>
      </c>
      <c r="E57" s="23" t="s">
        <v>119</v>
      </c>
      <c r="F57" s="314">
        <v>530</v>
      </c>
      <c r="G57" s="401">
        <f t="shared" si="4"/>
        <v>6360</v>
      </c>
      <c r="H57" s="320" t="s">
        <v>72</v>
      </c>
      <c r="I57" s="63" t="s">
        <v>73</v>
      </c>
      <c r="J57" s="217"/>
      <c r="K57" s="230"/>
    </row>
    <row r="58" spans="1:11" ht="15.75" customHeight="1">
      <c r="A58" s="741">
        <v>5</v>
      </c>
      <c r="B58" s="295">
        <v>14111500</v>
      </c>
      <c r="C58" s="740" t="s">
        <v>417</v>
      </c>
      <c r="D58" s="23">
        <v>2</v>
      </c>
      <c r="E58" s="23" t="s">
        <v>410</v>
      </c>
      <c r="F58" s="742">
        <v>1780</v>
      </c>
      <c r="G58" s="743">
        <f t="shared" si="4"/>
        <v>3560</v>
      </c>
      <c r="H58" s="744" t="s">
        <v>72</v>
      </c>
      <c r="I58" s="640" t="s">
        <v>73</v>
      </c>
      <c r="J58" s="332"/>
      <c r="K58" s="253"/>
    </row>
    <row r="59" spans="1:11" ht="15.75" customHeight="1">
      <c r="A59" s="23">
        <v>6</v>
      </c>
      <c r="B59" s="295">
        <v>14111500</v>
      </c>
      <c r="C59" s="740" t="s">
        <v>419</v>
      </c>
      <c r="D59" s="23">
        <v>1</v>
      </c>
      <c r="E59" s="23" t="s">
        <v>311</v>
      </c>
      <c r="F59" s="314">
        <v>19900</v>
      </c>
      <c r="G59" s="401">
        <f t="shared" si="4"/>
        <v>19900</v>
      </c>
      <c r="H59" s="320" t="s">
        <v>72</v>
      </c>
      <c r="I59" s="63" t="s">
        <v>73</v>
      </c>
      <c r="J59" s="27"/>
      <c r="K59" s="318"/>
    </row>
    <row r="60" spans="1:11" ht="15.75" customHeight="1">
      <c r="A60" s="23">
        <v>7</v>
      </c>
      <c r="B60" s="295">
        <v>14111500</v>
      </c>
      <c r="C60" s="740" t="s">
        <v>421</v>
      </c>
      <c r="D60" s="23">
        <v>3</v>
      </c>
      <c r="E60" s="23" t="s">
        <v>84</v>
      </c>
      <c r="F60" s="314">
        <v>11600</v>
      </c>
      <c r="G60" s="401">
        <f t="shared" si="4"/>
        <v>34800</v>
      </c>
      <c r="H60" s="320" t="s">
        <v>72</v>
      </c>
      <c r="I60" s="63" t="s">
        <v>73</v>
      </c>
      <c r="J60" s="27"/>
      <c r="K60" s="318"/>
    </row>
    <row r="61" spans="1:11" ht="15.75" customHeight="1">
      <c r="A61" s="739">
        <v>8</v>
      </c>
      <c r="B61" s="295">
        <v>14111500</v>
      </c>
      <c r="C61" s="740" t="s">
        <v>423</v>
      </c>
      <c r="D61" s="23">
        <v>5</v>
      </c>
      <c r="E61" s="23" t="s">
        <v>311</v>
      </c>
      <c r="F61" s="314">
        <v>550</v>
      </c>
      <c r="G61" s="401">
        <f t="shared" si="4"/>
        <v>2750</v>
      </c>
      <c r="H61" s="320" t="s">
        <v>72</v>
      </c>
      <c r="I61" s="63" t="s">
        <v>73</v>
      </c>
      <c r="J61" s="217"/>
      <c r="K61" s="230"/>
    </row>
    <row r="62" spans="1:11" ht="15.75" customHeight="1">
      <c r="A62" s="739">
        <v>9</v>
      </c>
      <c r="B62" s="295">
        <v>14111500</v>
      </c>
      <c r="C62" s="740" t="s">
        <v>426</v>
      </c>
      <c r="D62" s="23">
        <v>10</v>
      </c>
      <c r="E62" s="23" t="s">
        <v>311</v>
      </c>
      <c r="F62" s="314">
        <v>790</v>
      </c>
      <c r="G62" s="401">
        <f t="shared" si="4"/>
        <v>7900</v>
      </c>
      <c r="H62" s="320" t="s">
        <v>72</v>
      </c>
      <c r="I62" s="63" t="s">
        <v>73</v>
      </c>
      <c r="J62" s="217"/>
      <c r="K62" s="230"/>
    </row>
    <row r="63" spans="1:11" ht="15.75" customHeight="1">
      <c r="A63" s="739">
        <v>10</v>
      </c>
      <c r="B63" s="295">
        <v>14111500</v>
      </c>
      <c r="C63" s="740" t="s">
        <v>428</v>
      </c>
      <c r="D63" s="23">
        <v>10</v>
      </c>
      <c r="E63" s="23" t="s">
        <v>410</v>
      </c>
      <c r="F63" s="314">
        <v>2250</v>
      </c>
      <c r="G63" s="401">
        <f t="shared" si="4"/>
        <v>22500</v>
      </c>
      <c r="H63" s="320" t="s">
        <v>72</v>
      </c>
      <c r="I63" s="63" t="s">
        <v>73</v>
      </c>
      <c r="J63" s="217"/>
      <c r="K63" s="230"/>
    </row>
    <row r="64" spans="1:11" ht="15.75" customHeight="1">
      <c r="A64" s="739">
        <v>11</v>
      </c>
      <c r="B64" s="295">
        <v>14111500</v>
      </c>
      <c r="C64" s="740" t="s">
        <v>430</v>
      </c>
      <c r="D64" s="23">
        <v>1</v>
      </c>
      <c r="E64" s="23" t="s">
        <v>410</v>
      </c>
      <c r="F64" s="314">
        <v>4885</v>
      </c>
      <c r="G64" s="401">
        <f t="shared" si="4"/>
        <v>4885</v>
      </c>
      <c r="H64" s="320" t="s">
        <v>72</v>
      </c>
      <c r="I64" s="63" t="s">
        <v>73</v>
      </c>
      <c r="J64" s="217"/>
      <c r="K64" s="230"/>
    </row>
    <row r="65" spans="1:11" ht="15.75" customHeight="1">
      <c r="A65" s="739">
        <v>12</v>
      </c>
      <c r="B65" s="295">
        <v>14111500</v>
      </c>
      <c r="C65" s="740" t="s">
        <v>433</v>
      </c>
      <c r="D65" s="23">
        <v>1</v>
      </c>
      <c r="E65" s="23" t="s">
        <v>410</v>
      </c>
      <c r="F65" s="314">
        <v>4630</v>
      </c>
      <c r="G65" s="401">
        <f t="shared" si="4"/>
        <v>4630</v>
      </c>
      <c r="H65" s="320" t="s">
        <v>72</v>
      </c>
      <c r="I65" s="63" t="s">
        <v>73</v>
      </c>
      <c r="J65" s="217"/>
      <c r="K65" s="230"/>
    </row>
    <row r="66" spans="1:11" ht="15.75" customHeight="1">
      <c r="A66" s="739">
        <v>13</v>
      </c>
      <c r="B66" s="295">
        <v>14111500</v>
      </c>
      <c r="C66" s="740" t="s">
        <v>437</v>
      </c>
      <c r="D66" s="23">
        <v>1</v>
      </c>
      <c r="E66" s="23" t="s">
        <v>410</v>
      </c>
      <c r="F66" s="314">
        <v>1275</v>
      </c>
      <c r="G66" s="401">
        <f t="shared" si="4"/>
        <v>1275</v>
      </c>
      <c r="H66" s="320" t="s">
        <v>72</v>
      </c>
      <c r="I66" s="63" t="s">
        <v>73</v>
      </c>
      <c r="J66" s="217"/>
      <c r="K66" s="230"/>
    </row>
    <row r="67" spans="1:11" ht="15.75" customHeight="1">
      <c r="A67" s="739">
        <v>14</v>
      </c>
      <c r="B67" s="295">
        <v>14111500</v>
      </c>
      <c r="C67" s="740" t="s">
        <v>440</v>
      </c>
      <c r="D67" s="23">
        <v>1</v>
      </c>
      <c r="E67" s="23" t="s">
        <v>410</v>
      </c>
      <c r="F67" s="314">
        <v>5560</v>
      </c>
      <c r="G67" s="401">
        <f t="shared" si="4"/>
        <v>5560</v>
      </c>
      <c r="H67" s="320" t="s">
        <v>72</v>
      </c>
      <c r="I67" s="63" t="s">
        <v>73</v>
      </c>
      <c r="J67" s="217"/>
      <c r="K67" s="230"/>
    </row>
    <row r="68" spans="1:11" ht="15.75" customHeight="1">
      <c r="A68" s="739">
        <v>15</v>
      </c>
      <c r="B68" s="295">
        <v>14111500</v>
      </c>
      <c r="C68" s="740" t="s">
        <v>442</v>
      </c>
      <c r="D68" s="23">
        <v>1</v>
      </c>
      <c r="E68" s="23" t="s">
        <v>410</v>
      </c>
      <c r="F68" s="314">
        <v>5580</v>
      </c>
      <c r="G68" s="401">
        <f t="shared" si="4"/>
        <v>5580</v>
      </c>
      <c r="H68" s="320" t="s">
        <v>72</v>
      </c>
      <c r="I68" s="63" t="s">
        <v>73</v>
      </c>
      <c r="J68" s="217"/>
      <c r="K68" s="230"/>
    </row>
    <row r="69" spans="1:11" ht="15.75" customHeight="1">
      <c r="A69" s="739">
        <v>16</v>
      </c>
      <c r="B69" s="295">
        <v>14111500</v>
      </c>
      <c r="C69" s="745" t="s">
        <v>444</v>
      </c>
      <c r="D69" s="23">
        <v>1</v>
      </c>
      <c r="E69" s="18" t="s">
        <v>446</v>
      </c>
      <c r="F69" s="314">
        <v>5340</v>
      </c>
      <c r="G69" s="401">
        <f t="shared" si="4"/>
        <v>5340</v>
      </c>
      <c r="H69" s="320" t="s">
        <v>72</v>
      </c>
      <c r="I69" s="63" t="s">
        <v>73</v>
      </c>
      <c r="J69" s="217"/>
      <c r="K69" s="230"/>
    </row>
    <row r="70" spans="1:11" ht="15.75" customHeight="1">
      <c r="A70" s="739">
        <v>17</v>
      </c>
      <c r="B70" s="295">
        <v>14111500</v>
      </c>
      <c r="C70" s="746" t="s">
        <v>447</v>
      </c>
      <c r="D70" s="333">
        <v>12</v>
      </c>
      <c r="E70" s="18" t="s">
        <v>70</v>
      </c>
      <c r="F70" s="314">
        <v>2980</v>
      </c>
      <c r="G70" s="401">
        <f t="shared" si="4"/>
        <v>35760</v>
      </c>
      <c r="H70" s="320" t="s">
        <v>72</v>
      </c>
      <c r="I70" s="63" t="s">
        <v>73</v>
      </c>
      <c r="J70" s="217"/>
      <c r="K70" s="230"/>
    </row>
    <row r="71" spans="1:11" ht="15.75" customHeight="1">
      <c r="A71" s="739">
        <v>18</v>
      </c>
      <c r="B71" s="295">
        <v>14111500</v>
      </c>
      <c r="C71" s="746" t="s">
        <v>449</v>
      </c>
      <c r="D71" s="333">
        <v>55</v>
      </c>
      <c r="E71" s="18" t="s">
        <v>70</v>
      </c>
      <c r="F71" s="314">
        <v>850</v>
      </c>
      <c r="G71" s="401">
        <f t="shared" si="4"/>
        <v>46750</v>
      </c>
      <c r="H71" s="320" t="s">
        <v>72</v>
      </c>
      <c r="I71" s="63" t="s">
        <v>73</v>
      </c>
      <c r="J71" s="217"/>
      <c r="K71" s="230"/>
    </row>
    <row r="72" spans="1:11" ht="15.75" customHeight="1">
      <c r="A72" s="739">
        <v>19</v>
      </c>
      <c r="B72" s="295">
        <v>14111500</v>
      </c>
      <c r="C72" s="746" t="s">
        <v>451</v>
      </c>
      <c r="D72" s="333">
        <v>55</v>
      </c>
      <c r="E72" s="18" t="s">
        <v>70</v>
      </c>
      <c r="F72" s="314">
        <v>2930</v>
      </c>
      <c r="G72" s="401">
        <f t="shared" si="4"/>
        <v>161150</v>
      </c>
      <c r="H72" s="320" t="s">
        <v>72</v>
      </c>
      <c r="I72" s="63" t="s">
        <v>73</v>
      </c>
      <c r="J72" s="217"/>
      <c r="K72" s="230"/>
    </row>
    <row r="73" spans="1:11" ht="15.75" customHeight="1">
      <c r="A73" s="739">
        <v>20</v>
      </c>
      <c r="B73" s="295">
        <v>14111500</v>
      </c>
      <c r="C73" s="746" t="s">
        <v>452</v>
      </c>
      <c r="D73" s="333">
        <v>55</v>
      </c>
      <c r="E73" s="18" t="s">
        <v>70</v>
      </c>
      <c r="F73" s="314">
        <v>3340</v>
      </c>
      <c r="G73" s="401">
        <f t="shared" si="4"/>
        <v>183700</v>
      </c>
      <c r="H73" s="320" t="s">
        <v>72</v>
      </c>
      <c r="I73" s="63" t="s">
        <v>73</v>
      </c>
      <c r="J73" s="217"/>
      <c r="K73" s="230"/>
    </row>
    <row r="74" spans="1:11" ht="15.75" customHeight="1">
      <c r="A74" s="739">
        <v>21</v>
      </c>
      <c r="B74" s="295">
        <v>14111500</v>
      </c>
      <c r="C74" s="746" t="s">
        <v>454</v>
      </c>
      <c r="D74" s="333">
        <v>30</v>
      </c>
      <c r="E74" s="18" t="s">
        <v>70</v>
      </c>
      <c r="F74" s="314">
        <v>3520</v>
      </c>
      <c r="G74" s="401">
        <f t="shared" si="4"/>
        <v>105600</v>
      </c>
      <c r="H74" s="320" t="s">
        <v>72</v>
      </c>
      <c r="I74" s="63" t="s">
        <v>73</v>
      </c>
      <c r="J74" s="217"/>
      <c r="K74" s="230"/>
    </row>
    <row r="75" spans="1:11" ht="15.75" customHeight="1">
      <c r="A75" s="739">
        <v>22</v>
      </c>
      <c r="B75" s="295">
        <v>14111500</v>
      </c>
      <c r="C75" s="746" t="s">
        <v>456</v>
      </c>
      <c r="D75" s="333">
        <v>25</v>
      </c>
      <c r="E75" s="18" t="s">
        <v>70</v>
      </c>
      <c r="F75" s="314">
        <v>2235</v>
      </c>
      <c r="G75" s="401">
        <f t="shared" si="4"/>
        <v>55875</v>
      </c>
      <c r="H75" s="320" t="s">
        <v>72</v>
      </c>
      <c r="I75" s="63" t="s">
        <v>73</v>
      </c>
      <c r="J75" s="217"/>
      <c r="K75" s="230"/>
    </row>
    <row r="76" spans="1:11" ht="15.75" customHeight="1">
      <c r="A76" s="739">
        <v>23</v>
      </c>
      <c r="B76" s="295">
        <v>14111500</v>
      </c>
      <c r="C76" s="746" t="s">
        <v>458</v>
      </c>
      <c r="D76" s="333">
        <v>10</v>
      </c>
      <c r="E76" s="18" t="s">
        <v>70</v>
      </c>
      <c r="F76" s="107">
        <v>675</v>
      </c>
      <c r="G76" s="27">
        <f t="shared" si="4"/>
        <v>6750</v>
      </c>
      <c r="H76" s="320" t="s">
        <v>72</v>
      </c>
      <c r="I76" s="63" t="s">
        <v>73</v>
      </c>
      <c r="J76" s="217"/>
      <c r="K76" s="230"/>
    </row>
    <row r="77" spans="1:11" ht="15.75" customHeight="1">
      <c r="A77" s="739">
        <v>24</v>
      </c>
      <c r="B77" s="295">
        <v>14111500</v>
      </c>
      <c r="C77" s="746" t="s">
        <v>460</v>
      </c>
      <c r="D77" s="333">
        <v>4</v>
      </c>
      <c r="E77" s="18" t="s">
        <v>70</v>
      </c>
      <c r="F77" s="107">
        <v>5460</v>
      </c>
      <c r="G77" s="27">
        <f t="shared" si="4"/>
        <v>21840</v>
      </c>
      <c r="H77" s="320" t="s">
        <v>72</v>
      </c>
      <c r="I77" s="63" t="s">
        <v>73</v>
      </c>
      <c r="J77" s="217"/>
      <c r="K77" s="230"/>
    </row>
    <row r="78" spans="1:11" ht="15.75" customHeight="1">
      <c r="A78" s="739">
        <v>25</v>
      </c>
      <c r="B78" s="295">
        <v>14111500</v>
      </c>
      <c r="C78" s="746" t="s">
        <v>461</v>
      </c>
      <c r="D78" s="333">
        <v>3</v>
      </c>
      <c r="E78" s="18" t="s">
        <v>70</v>
      </c>
      <c r="F78" s="107">
        <v>5460</v>
      </c>
      <c r="G78" s="27">
        <f t="shared" si="4"/>
        <v>16380</v>
      </c>
      <c r="H78" s="320" t="s">
        <v>72</v>
      </c>
      <c r="I78" s="63" t="s">
        <v>73</v>
      </c>
      <c r="J78" s="217"/>
      <c r="K78" s="230"/>
    </row>
    <row r="79" spans="1:11" ht="15.75" customHeight="1">
      <c r="A79" s="739">
        <v>26</v>
      </c>
      <c r="B79" s="295">
        <v>14111500</v>
      </c>
      <c r="C79" s="746" t="s">
        <v>463</v>
      </c>
      <c r="D79" s="333">
        <v>3</v>
      </c>
      <c r="E79" s="18" t="s">
        <v>70</v>
      </c>
      <c r="F79" s="107">
        <v>5460</v>
      </c>
      <c r="G79" s="27">
        <f t="shared" si="4"/>
        <v>16380</v>
      </c>
      <c r="H79" s="320" t="s">
        <v>72</v>
      </c>
      <c r="I79" s="63" t="s">
        <v>73</v>
      </c>
      <c r="J79" s="217"/>
      <c r="K79" s="230"/>
    </row>
    <row r="80" spans="1:11" ht="15.75" customHeight="1">
      <c r="A80" s="739">
        <v>27</v>
      </c>
      <c r="B80" s="295">
        <v>14111500</v>
      </c>
      <c r="C80" s="746" t="s">
        <v>464</v>
      </c>
      <c r="D80" s="333">
        <v>3</v>
      </c>
      <c r="E80" s="18" t="s">
        <v>70</v>
      </c>
      <c r="F80" s="107">
        <v>1890</v>
      </c>
      <c r="G80" s="27">
        <f t="shared" si="4"/>
        <v>5670</v>
      </c>
      <c r="H80" s="320" t="s">
        <v>72</v>
      </c>
      <c r="I80" s="63" t="s">
        <v>73</v>
      </c>
      <c r="J80" s="217"/>
      <c r="K80" s="230"/>
    </row>
    <row r="81" spans="1:11" ht="15.75" customHeight="1">
      <c r="A81" s="739">
        <v>28</v>
      </c>
      <c r="B81" s="295">
        <v>14111500</v>
      </c>
      <c r="C81" s="746" t="s">
        <v>465</v>
      </c>
      <c r="D81" s="333">
        <v>2</v>
      </c>
      <c r="E81" s="18" t="s">
        <v>70</v>
      </c>
      <c r="F81" s="107">
        <v>2900</v>
      </c>
      <c r="G81" s="27">
        <f t="shared" si="4"/>
        <v>5800</v>
      </c>
      <c r="H81" s="320" t="s">
        <v>72</v>
      </c>
      <c r="I81" s="63" t="s">
        <v>73</v>
      </c>
      <c r="J81" s="217"/>
      <c r="K81" s="230"/>
    </row>
    <row r="82" spans="1:11" ht="15.75" customHeight="1">
      <c r="A82" s="739">
        <v>29</v>
      </c>
      <c r="B82" s="295">
        <v>14111500</v>
      </c>
      <c r="C82" s="746" t="s">
        <v>466</v>
      </c>
      <c r="D82" s="333">
        <v>2</v>
      </c>
      <c r="E82" s="18" t="s">
        <v>70</v>
      </c>
      <c r="F82" s="107">
        <v>2900</v>
      </c>
      <c r="G82" s="27">
        <f t="shared" si="4"/>
        <v>5800</v>
      </c>
      <c r="H82" s="320" t="s">
        <v>72</v>
      </c>
      <c r="I82" s="63" t="s">
        <v>73</v>
      </c>
      <c r="J82" s="217"/>
      <c r="K82" s="230"/>
    </row>
    <row r="83" spans="1:11" ht="15.75" customHeight="1">
      <c r="A83" s="739">
        <v>30</v>
      </c>
      <c r="B83" s="295">
        <v>14111500</v>
      </c>
      <c r="C83" s="746" t="s">
        <v>467</v>
      </c>
      <c r="D83" s="333">
        <v>2</v>
      </c>
      <c r="E83" s="18" t="s">
        <v>70</v>
      </c>
      <c r="F83" s="107">
        <v>19500</v>
      </c>
      <c r="G83" s="27">
        <f t="shared" si="4"/>
        <v>39000</v>
      </c>
      <c r="H83" s="320" t="s">
        <v>72</v>
      </c>
      <c r="I83" s="63" t="s">
        <v>73</v>
      </c>
      <c r="J83" s="217"/>
      <c r="K83" s="230"/>
    </row>
    <row r="84" spans="1:11" ht="15.75" customHeight="1">
      <c r="A84" s="739">
        <v>31</v>
      </c>
      <c r="B84" s="295">
        <v>14111500</v>
      </c>
      <c r="C84" s="746" t="s">
        <v>468</v>
      </c>
      <c r="D84" s="36">
        <v>2</v>
      </c>
      <c r="E84" s="18" t="s">
        <v>70</v>
      </c>
      <c r="F84" s="107">
        <v>23500</v>
      </c>
      <c r="G84" s="27">
        <f t="shared" si="4"/>
        <v>47000</v>
      </c>
      <c r="H84" s="320" t="s">
        <v>72</v>
      </c>
      <c r="I84" s="63" t="s">
        <v>73</v>
      </c>
      <c r="J84" s="217"/>
      <c r="K84" s="230"/>
    </row>
    <row r="85" spans="1:11" ht="15.75" customHeight="1">
      <c r="A85" s="739">
        <v>32</v>
      </c>
      <c r="B85" s="295">
        <v>14111500</v>
      </c>
      <c r="C85" s="745" t="s">
        <v>469</v>
      </c>
      <c r="D85" s="36">
        <v>6</v>
      </c>
      <c r="E85" s="18" t="s">
        <v>70</v>
      </c>
      <c r="F85" s="107">
        <v>10740</v>
      </c>
      <c r="G85" s="27">
        <f t="shared" si="4"/>
        <v>64440</v>
      </c>
      <c r="H85" s="320" t="s">
        <v>72</v>
      </c>
      <c r="I85" s="63" t="s">
        <v>73</v>
      </c>
      <c r="J85" s="217"/>
      <c r="K85" s="230"/>
    </row>
    <row r="86" spans="1:11" ht="15.75" customHeight="1">
      <c r="A86" s="739">
        <v>33</v>
      </c>
      <c r="B86" s="295">
        <v>14111500</v>
      </c>
      <c r="C86" s="745" t="s">
        <v>470</v>
      </c>
      <c r="D86" s="36">
        <v>1</v>
      </c>
      <c r="E86" s="18" t="s">
        <v>70</v>
      </c>
      <c r="F86" s="107">
        <v>7200</v>
      </c>
      <c r="G86" s="27">
        <f t="shared" si="4"/>
        <v>7200</v>
      </c>
      <c r="H86" s="320" t="s">
        <v>72</v>
      </c>
      <c r="I86" s="63" t="s">
        <v>73</v>
      </c>
      <c r="J86" s="217"/>
      <c r="K86" s="230"/>
    </row>
    <row r="87" spans="1:11" ht="15.75" customHeight="1">
      <c r="A87" s="739">
        <v>34</v>
      </c>
      <c r="B87" s="295">
        <v>14111500</v>
      </c>
      <c r="C87" s="746" t="s">
        <v>471</v>
      </c>
      <c r="D87" s="36">
        <v>1</v>
      </c>
      <c r="E87" s="18" t="s">
        <v>70</v>
      </c>
      <c r="F87" s="107">
        <v>1330</v>
      </c>
      <c r="G87" s="27">
        <f t="shared" si="4"/>
        <v>1330</v>
      </c>
      <c r="H87" s="320" t="s">
        <v>72</v>
      </c>
      <c r="I87" s="63" t="s">
        <v>73</v>
      </c>
      <c r="J87" s="217"/>
      <c r="K87" s="230"/>
    </row>
    <row r="88" spans="1:11" ht="15.75" customHeight="1">
      <c r="A88" s="739">
        <v>35</v>
      </c>
      <c r="B88" s="295">
        <v>14111500</v>
      </c>
      <c r="C88" s="745" t="s">
        <v>472</v>
      </c>
      <c r="D88" s="36">
        <v>10</v>
      </c>
      <c r="E88" s="18" t="s">
        <v>70</v>
      </c>
      <c r="F88" s="107">
        <v>1360</v>
      </c>
      <c r="G88" s="27">
        <f t="shared" si="4"/>
        <v>13600</v>
      </c>
      <c r="H88" s="320" t="s">
        <v>72</v>
      </c>
      <c r="I88" s="63" t="s">
        <v>73</v>
      </c>
      <c r="J88" s="217"/>
      <c r="K88" s="230"/>
    </row>
    <row r="89" spans="1:11" ht="15.75" customHeight="1">
      <c r="A89" s="739">
        <v>36</v>
      </c>
      <c r="B89" s="295">
        <v>14111500</v>
      </c>
      <c r="C89" s="745" t="s">
        <v>473</v>
      </c>
      <c r="D89" s="36">
        <v>10</v>
      </c>
      <c r="E89" s="18" t="s">
        <v>70</v>
      </c>
      <c r="F89" s="107">
        <v>2130</v>
      </c>
      <c r="G89" s="27">
        <f t="shared" si="4"/>
        <v>21300</v>
      </c>
      <c r="H89" s="320" t="s">
        <v>72</v>
      </c>
      <c r="I89" s="63" t="s">
        <v>73</v>
      </c>
      <c r="J89" s="217"/>
      <c r="K89" s="230"/>
    </row>
    <row r="90" spans="1:11" ht="15.75" customHeight="1">
      <c r="A90" s="739">
        <v>37</v>
      </c>
      <c r="B90" s="295">
        <v>14111500</v>
      </c>
      <c r="C90" s="755" t="s">
        <v>474</v>
      </c>
      <c r="D90" s="23">
        <v>5</v>
      </c>
      <c r="E90" s="23" t="s">
        <v>475</v>
      </c>
      <c r="F90" s="63"/>
      <c r="G90" s="27">
        <f t="shared" si="4"/>
        <v>0</v>
      </c>
      <c r="H90" s="320" t="s">
        <v>72</v>
      </c>
      <c r="I90" s="63" t="s">
        <v>73</v>
      </c>
      <c r="J90" s="217"/>
      <c r="K90" s="230"/>
    </row>
    <row r="91" spans="1:11" ht="15.75" customHeight="1">
      <c r="A91" s="739">
        <v>38</v>
      </c>
      <c r="B91" s="295">
        <v>14111500</v>
      </c>
      <c r="C91" s="757" t="s">
        <v>476</v>
      </c>
      <c r="D91" s="23">
        <v>2</v>
      </c>
      <c r="E91" s="36" t="s">
        <v>475</v>
      </c>
      <c r="F91" s="38"/>
      <c r="G91" s="27">
        <f t="shared" si="4"/>
        <v>0</v>
      </c>
      <c r="H91" s="320" t="s">
        <v>72</v>
      </c>
      <c r="I91" s="63" t="s">
        <v>73</v>
      </c>
      <c r="J91" s="217"/>
      <c r="K91" s="230"/>
    </row>
    <row r="92" spans="1:11" ht="15.75" customHeight="1">
      <c r="A92" s="739">
        <v>39</v>
      </c>
      <c r="B92" s="295">
        <v>14111500</v>
      </c>
      <c r="C92" s="761" t="s">
        <v>477</v>
      </c>
      <c r="D92" s="23">
        <v>1</v>
      </c>
      <c r="E92" s="36" t="s">
        <v>63</v>
      </c>
      <c r="F92" s="38"/>
      <c r="G92" s="27">
        <f t="shared" si="4"/>
        <v>0</v>
      </c>
      <c r="H92" s="320" t="s">
        <v>72</v>
      </c>
      <c r="I92" s="63" t="s">
        <v>73</v>
      </c>
      <c r="J92" s="217"/>
      <c r="K92" s="230"/>
    </row>
    <row r="93" spans="1:11" ht="15.75" customHeight="1">
      <c r="A93" s="739">
        <v>40</v>
      </c>
      <c r="B93" s="295">
        <v>14111500</v>
      </c>
      <c r="C93" s="765" t="s">
        <v>478</v>
      </c>
      <c r="D93" s="23">
        <v>1</v>
      </c>
      <c r="E93" s="36" t="s">
        <v>63</v>
      </c>
      <c r="F93" s="38"/>
      <c r="G93" s="27">
        <f t="shared" si="4"/>
        <v>0</v>
      </c>
      <c r="H93" s="320" t="s">
        <v>72</v>
      </c>
      <c r="I93" s="63" t="s">
        <v>73</v>
      </c>
      <c r="J93" s="217"/>
      <c r="K93" s="230"/>
    </row>
    <row r="94" spans="1:11" ht="15.75" customHeight="1">
      <c r="A94" s="739">
        <v>41</v>
      </c>
      <c r="B94" s="295">
        <v>14111500</v>
      </c>
      <c r="C94" s="765" t="s">
        <v>479</v>
      </c>
      <c r="D94" s="23">
        <v>1</v>
      </c>
      <c r="E94" s="36" t="s">
        <v>63</v>
      </c>
      <c r="F94" s="38"/>
      <c r="G94" s="27">
        <f t="shared" si="4"/>
        <v>0</v>
      </c>
      <c r="H94" s="320" t="s">
        <v>72</v>
      </c>
      <c r="I94" s="63" t="s">
        <v>73</v>
      </c>
      <c r="J94" s="217"/>
      <c r="K94" s="230"/>
    </row>
    <row r="95" spans="1:11" ht="15.75" customHeight="1">
      <c r="A95" s="739">
        <v>42</v>
      </c>
      <c r="B95" s="295">
        <v>14111500</v>
      </c>
      <c r="C95" s="765" t="s">
        <v>480</v>
      </c>
      <c r="D95" s="23">
        <v>1</v>
      </c>
      <c r="E95" s="36" t="s">
        <v>63</v>
      </c>
      <c r="F95" s="38"/>
      <c r="G95" s="27">
        <f t="shared" si="4"/>
        <v>0</v>
      </c>
      <c r="H95" s="320" t="s">
        <v>72</v>
      </c>
      <c r="I95" s="63" t="s">
        <v>73</v>
      </c>
      <c r="J95" s="217"/>
      <c r="K95" s="230"/>
    </row>
    <row r="96" spans="1:11" ht="15.75" customHeight="1">
      <c r="A96" s="739">
        <v>43</v>
      </c>
      <c r="B96" s="295">
        <v>14111500</v>
      </c>
      <c r="C96" s="765" t="s">
        <v>481</v>
      </c>
      <c r="D96" s="23">
        <v>1</v>
      </c>
      <c r="E96" s="36" t="s">
        <v>63</v>
      </c>
      <c r="F96" s="38"/>
      <c r="G96" s="27">
        <f t="shared" si="4"/>
        <v>0</v>
      </c>
      <c r="H96" s="320" t="s">
        <v>72</v>
      </c>
      <c r="I96" s="63" t="s">
        <v>73</v>
      </c>
      <c r="J96" s="217"/>
      <c r="K96" s="230"/>
    </row>
    <row r="97" spans="1:11" ht="15.75" customHeight="1">
      <c r="A97" s="739">
        <v>44</v>
      </c>
      <c r="B97" s="295">
        <v>14111500</v>
      </c>
      <c r="C97" s="765" t="s">
        <v>482</v>
      </c>
      <c r="D97" s="23">
        <v>1</v>
      </c>
      <c r="E97" s="36" t="s">
        <v>70</v>
      </c>
      <c r="F97" s="38"/>
      <c r="G97" s="27">
        <f t="shared" si="4"/>
        <v>0</v>
      </c>
      <c r="H97" s="320" t="s">
        <v>72</v>
      </c>
      <c r="I97" s="63" t="s">
        <v>73</v>
      </c>
      <c r="J97" s="217"/>
      <c r="K97" s="230"/>
    </row>
    <row r="98" spans="1:11" ht="15.75" customHeight="1">
      <c r="A98" s="739">
        <v>45</v>
      </c>
      <c r="B98" s="295">
        <v>14111500</v>
      </c>
      <c r="C98" s="765" t="s">
        <v>483</v>
      </c>
      <c r="D98" s="23">
        <v>3</v>
      </c>
      <c r="E98" s="36" t="s">
        <v>88</v>
      </c>
      <c r="F98" s="38"/>
      <c r="G98" s="27">
        <f t="shared" si="4"/>
        <v>0</v>
      </c>
      <c r="H98" s="320" t="s">
        <v>72</v>
      </c>
      <c r="I98" s="63" t="s">
        <v>73</v>
      </c>
      <c r="J98" s="217"/>
      <c r="K98" s="230"/>
    </row>
    <row r="99" spans="1:11" ht="15.75" customHeight="1">
      <c r="A99" s="23">
        <v>46</v>
      </c>
      <c r="B99" s="295">
        <v>14111500</v>
      </c>
      <c r="C99" s="765" t="s">
        <v>484</v>
      </c>
      <c r="D99" s="23">
        <v>3</v>
      </c>
      <c r="E99" s="36" t="s">
        <v>88</v>
      </c>
      <c r="F99" s="38"/>
      <c r="G99" s="27">
        <f t="shared" si="4"/>
        <v>0</v>
      </c>
      <c r="H99" s="320" t="s">
        <v>72</v>
      </c>
      <c r="I99" s="63" t="s">
        <v>73</v>
      </c>
      <c r="J99" s="217"/>
      <c r="K99" s="230"/>
    </row>
    <row r="100" spans="1:11" ht="15.75" customHeight="1">
      <c r="A100" s="23">
        <v>47</v>
      </c>
      <c r="B100" s="295">
        <v>14111500</v>
      </c>
      <c r="C100" s="769" t="s">
        <v>485</v>
      </c>
      <c r="D100" s="32">
        <v>1</v>
      </c>
      <c r="E100" s="32" t="s">
        <v>88</v>
      </c>
      <c r="F100" s="770"/>
      <c r="G100" s="182">
        <f t="shared" si="4"/>
        <v>0</v>
      </c>
      <c r="H100" s="744" t="s">
        <v>72</v>
      </c>
      <c r="I100" s="640" t="s">
        <v>73</v>
      </c>
      <c r="J100" s="182"/>
      <c r="K100" s="771"/>
    </row>
    <row r="101" spans="1:11" ht="15.75" customHeight="1">
      <c r="A101" s="23">
        <v>48</v>
      </c>
      <c r="B101" s="295">
        <v>14111500</v>
      </c>
      <c r="C101" s="772" t="s">
        <v>486</v>
      </c>
      <c r="D101" s="23">
        <v>1</v>
      </c>
      <c r="E101" s="23" t="s">
        <v>70</v>
      </c>
      <c r="F101" s="63"/>
      <c r="G101" s="27"/>
      <c r="H101" s="320"/>
      <c r="I101" s="63"/>
      <c r="J101" s="27"/>
      <c r="K101" s="318"/>
    </row>
    <row r="102" spans="1:11" ht="15.75" customHeight="1">
      <c r="A102" s="23">
        <v>49</v>
      </c>
      <c r="B102" s="295">
        <v>14111500</v>
      </c>
      <c r="C102" s="765" t="s">
        <v>487</v>
      </c>
      <c r="D102" s="23">
        <v>1</v>
      </c>
      <c r="E102" s="36" t="s">
        <v>70</v>
      </c>
      <c r="F102" s="38"/>
      <c r="G102" s="27"/>
      <c r="H102" s="320"/>
      <c r="I102" s="63"/>
      <c r="J102" s="27"/>
      <c r="K102" s="318"/>
    </row>
    <row r="103" spans="1:11" ht="15.75" customHeight="1">
      <c r="A103" s="23">
        <v>50</v>
      </c>
      <c r="B103" s="295">
        <v>14111500</v>
      </c>
      <c r="C103" s="765" t="s">
        <v>488</v>
      </c>
      <c r="D103" s="23">
        <v>1</v>
      </c>
      <c r="E103" s="36" t="s">
        <v>63</v>
      </c>
      <c r="F103" s="38"/>
      <c r="G103" s="27"/>
      <c r="H103" s="320"/>
      <c r="I103" s="63"/>
      <c r="J103" s="27"/>
      <c r="K103" s="318"/>
    </row>
    <row r="104" spans="1:11" ht="15.75" customHeight="1">
      <c r="A104" s="23">
        <v>51</v>
      </c>
      <c r="B104" s="295">
        <v>14111500</v>
      </c>
      <c r="C104" s="765" t="s">
        <v>489</v>
      </c>
      <c r="D104" s="23">
        <v>1</v>
      </c>
      <c r="E104" s="36" t="s">
        <v>70</v>
      </c>
      <c r="F104" s="38"/>
      <c r="G104" s="27"/>
      <c r="H104" s="320"/>
      <c r="I104" s="63"/>
      <c r="J104" s="27"/>
      <c r="K104" s="318"/>
    </row>
    <row r="105" spans="1:11" ht="15.75" customHeight="1">
      <c r="A105" s="23">
        <v>53</v>
      </c>
      <c r="B105" s="295">
        <v>14111500</v>
      </c>
      <c r="C105" s="765" t="s">
        <v>490</v>
      </c>
      <c r="D105" s="23">
        <v>1</v>
      </c>
      <c r="E105" s="36" t="s">
        <v>70</v>
      </c>
      <c r="F105" s="38"/>
      <c r="G105" s="27"/>
      <c r="H105" s="320"/>
      <c r="I105" s="63"/>
      <c r="J105" s="27"/>
      <c r="K105" s="318"/>
    </row>
    <row r="106" spans="1:11" ht="15.75" customHeight="1">
      <c r="A106" s="23">
        <v>54</v>
      </c>
      <c r="B106" s="295">
        <v>14111500</v>
      </c>
      <c r="C106" s="765" t="s">
        <v>491</v>
      </c>
      <c r="D106" s="23">
        <v>1</v>
      </c>
      <c r="E106" s="36" t="s">
        <v>70</v>
      </c>
      <c r="F106" s="38"/>
      <c r="G106" s="343"/>
      <c r="H106" s="341"/>
      <c r="I106" s="341"/>
      <c r="J106" s="343"/>
      <c r="K106" s="318"/>
    </row>
    <row r="107" spans="1:11" ht="15.75" customHeight="1">
      <c r="A107" s="23">
        <v>55</v>
      </c>
      <c r="B107" s="295">
        <v>14111500</v>
      </c>
      <c r="C107" s="765" t="s">
        <v>492</v>
      </c>
      <c r="D107" s="32">
        <v>1</v>
      </c>
      <c r="E107" s="32" t="s">
        <v>70</v>
      </c>
      <c r="F107" s="770"/>
      <c r="G107" s="343"/>
      <c r="H107" s="341"/>
      <c r="I107" s="341"/>
      <c r="J107" s="343"/>
      <c r="K107" s="318"/>
    </row>
    <row r="108" spans="1:11" ht="15.75" customHeight="1">
      <c r="A108" s="23">
        <v>56</v>
      </c>
      <c r="B108" s="295">
        <v>14111500</v>
      </c>
      <c r="C108" s="765" t="s">
        <v>493</v>
      </c>
      <c r="D108" s="32">
        <v>12</v>
      </c>
      <c r="E108" s="32" t="s">
        <v>70</v>
      </c>
      <c r="F108" s="770"/>
      <c r="G108" s="343"/>
      <c r="H108" s="341"/>
      <c r="I108" s="341"/>
      <c r="J108" s="343"/>
      <c r="K108" s="318"/>
    </row>
    <row r="109" spans="1:11" ht="15.75" customHeight="1">
      <c r="A109" s="23">
        <v>57</v>
      </c>
      <c r="B109" s="295">
        <v>14111500</v>
      </c>
      <c r="C109" s="765" t="s">
        <v>494</v>
      </c>
      <c r="D109" s="23">
        <v>4</v>
      </c>
      <c r="E109" s="23" t="s">
        <v>70</v>
      </c>
      <c r="F109" s="63"/>
      <c r="G109" s="343"/>
      <c r="H109" s="341"/>
      <c r="I109" s="341"/>
      <c r="J109" s="343"/>
      <c r="K109" s="318"/>
    </row>
    <row r="110" spans="1:11" ht="15.75" customHeight="1">
      <c r="A110" s="23">
        <v>58</v>
      </c>
      <c r="B110" s="295">
        <v>14111500</v>
      </c>
      <c r="C110" s="765" t="s">
        <v>469</v>
      </c>
      <c r="D110" s="23">
        <v>2</v>
      </c>
      <c r="E110" s="36" t="s">
        <v>70</v>
      </c>
      <c r="F110" s="38"/>
      <c r="G110" s="27"/>
      <c r="H110" s="341"/>
      <c r="I110" s="341"/>
      <c r="J110" s="27"/>
      <c r="K110" s="318"/>
    </row>
    <row r="111" spans="1:11" ht="15.75" customHeight="1">
      <c r="A111" s="23">
        <v>59</v>
      </c>
      <c r="B111" s="295">
        <v>14111500</v>
      </c>
      <c r="C111" s="765" t="s">
        <v>495</v>
      </c>
      <c r="D111" s="23">
        <v>10</v>
      </c>
      <c r="E111" s="36" t="s">
        <v>70</v>
      </c>
      <c r="F111" s="38"/>
      <c r="G111" s="343"/>
      <c r="H111" s="341"/>
      <c r="I111" s="341"/>
      <c r="J111" s="343"/>
      <c r="K111" s="318"/>
    </row>
    <row r="112" spans="1:11" ht="15.75" customHeight="1">
      <c r="A112" s="23">
        <v>60</v>
      </c>
      <c r="B112" s="295">
        <v>14111500</v>
      </c>
      <c r="C112" s="773" t="s">
        <v>496</v>
      </c>
      <c r="D112" s="23">
        <v>2</v>
      </c>
      <c r="E112" s="774" t="s">
        <v>497</v>
      </c>
      <c r="F112" s="107"/>
      <c r="G112" s="343"/>
      <c r="H112" s="341"/>
      <c r="I112" s="341"/>
      <c r="J112" s="343"/>
      <c r="K112" s="318"/>
    </row>
    <row r="113" spans="1:11" ht="15.75" customHeight="1">
      <c r="A113" s="23">
        <v>61</v>
      </c>
      <c r="B113" s="295">
        <v>14111500</v>
      </c>
      <c r="C113" s="773" t="s">
        <v>498</v>
      </c>
      <c r="D113" s="36">
        <v>1</v>
      </c>
      <c r="E113" s="126" t="s">
        <v>499</v>
      </c>
      <c r="F113" s="107"/>
      <c r="G113" s="343"/>
      <c r="H113" s="341"/>
      <c r="I113" s="341"/>
      <c r="J113" s="343"/>
      <c r="K113" s="318"/>
    </row>
    <row r="114" spans="1:11" ht="15.75" customHeight="1">
      <c r="A114" s="23">
        <v>62</v>
      </c>
      <c r="B114" s="295">
        <v>14111500</v>
      </c>
      <c r="C114" s="775" t="s">
        <v>500</v>
      </c>
      <c r="D114" s="36">
        <v>12</v>
      </c>
      <c r="E114" s="126" t="s">
        <v>501</v>
      </c>
      <c r="F114" s="107"/>
      <c r="G114" s="343"/>
      <c r="H114" s="341"/>
      <c r="I114" s="341"/>
      <c r="J114" s="343"/>
      <c r="K114" s="318"/>
    </row>
    <row r="115" spans="1:11" ht="15.75" customHeight="1">
      <c r="A115" s="23">
        <v>63</v>
      </c>
      <c r="B115" s="295">
        <v>14111500</v>
      </c>
      <c r="C115" s="773" t="s">
        <v>502</v>
      </c>
      <c r="D115" s="36">
        <v>5</v>
      </c>
      <c r="E115" s="126" t="s">
        <v>501</v>
      </c>
      <c r="F115" s="107"/>
      <c r="G115" s="343"/>
      <c r="H115" s="341"/>
      <c r="I115" s="341"/>
      <c r="J115" s="343"/>
      <c r="K115" s="318"/>
    </row>
    <row r="116" spans="1:11" ht="15.75" customHeight="1">
      <c r="A116" s="23">
        <v>64</v>
      </c>
      <c r="B116" s="295">
        <v>14111500</v>
      </c>
      <c r="C116" s="773" t="s">
        <v>503</v>
      </c>
      <c r="D116" s="36">
        <v>2</v>
      </c>
      <c r="E116" s="126" t="s">
        <v>501</v>
      </c>
      <c r="F116" s="107"/>
      <c r="G116" s="343"/>
      <c r="H116" s="341"/>
      <c r="I116" s="341"/>
      <c r="J116" s="343"/>
      <c r="K116" s="318"/>
    </row>
    <row r="117" spans="1:11" ht="15.75" customHeight="1">
      <c r="A117" s="23">
        <v>65</v>
      </c>
      <c r="B117" s="295">
        <v>14111500</v>
      </c>
      <c r="C117" s="773" t="s">
        <v>504</v>
      </c>
      <c r="D117" s="36">
        <v>1</v>
      </c>
      <c r="E117" s="126" t="s">
        <v>499</v>
      </c>
      <c r="F117" s="107"/>
      <c r="G117" s="343"/>
      <c r="H117" s="341"/>
      <c r="I117" s="341"/>
      <c r="J117" s="343"/>
      <c r="K117" s="318"/>
    </row>
    <row r="118" spans="1:11" ht="15.75" customHeight="1">
      <c r="A118" s="23">
        <v>66</v>
      </c>
      <c r="B118" s="295">
        <v>14111500</v>
      </c>
      <c r="C118" s="773" t="s">
        <v>505</v>
      </c>
      <c r="D118" s="36">
        <v>1</v>
      </c>
      <c r="E118" s="126" t="s">
        <v>499</v>
      </c>
      <c r="F118" s="107"/>
      <c r="G118" s="343"/>
      <c r="H118" s="341"/>
      <c r="I118" s="341"/>
      <c r="J118" s="343"/>
      <c r="K118" s="318"/>
    </row>
    <row r="119" spans="1:11" ht="15.75" customHeight="1">
      <c r="A119" s="23">
        <v>67</v>
      </c>
      <c r="B119" s="295">
        <v>14111500</v>
      </c>
      <c r="C119" s="775" t="s">
        <v>506</v>
      </c>
      <c r="D119" s="36">
        <v>1</v>
      </c>
      <c r="E119" s="126" t="s">
        <v>499</v>
      </c>
      <c r="F119" s="107"/>
      <c r="G119" s="343"/>
      <c r="H119" s="341"/>
      <c r="I119" s="341"/>
      <c r="J119" s="343"/>
      <c r="K119" s="318"/>
    </row>
    <row r="120" spans="1:11" ht="15.75" customHeight="1">
      <c r="A120" s="23">
        <v>68</v>
      </c>
      <c r="B120" s="295">
        <v>14111500</v>
      </c>
      <c r="C120" s="773" t="s">
        <v>507</v>
      </c>
      <c r="D120" s="36">
        <v>1</v>
      </c>
      <c r="E120" s="126" t="s">
        <v>84</v>
      </c>
      <c r="F120" s="107"/>
      <c r="G120" s="343"/>
      <c r="H120" s="341"/>
      <c r="I120" s="341"/>
      <c r="J120" s="343"/>
      <c r="K120" s="318"/>
    </row>
    <row r="121" spans="1:11" ht="15.75" customHeight="1">
      <c r="A121" s="23">
        <v>69</v>
      </c>
      <c r="B121" s="295">
        <v>14111500</v>
      </c>
      <c r="C121" s="773" t="s">
        <v>508</v>
      </c>
      <c r="D121" s="36">
        <v>1</v>
      </c>
      <c r="E121" s="126" t="s">
        <v>499</v>
      </c>
      <c r="F121" s="107"/>
      <c r="G121" s="343"/>
      <c r="H121" s="341"/>
      <c r="I121" s="341"/>
      <c r="J121" s="343"/>
      <c r="K121" s="318"/>
    </row>
    <row r="122" spans="1:11" ht="15.75" customHeight="1">
      <c r="A122" s="23">
        <v>70</v>
      </c>
      <c r="B122" s="295">
        <v>14111500</v>
      </c>
      <c r="C122" s="773" t="s">
        <v>509</v>
      </c>
      <c r="D122" s="36">
        <v>1</v>
      </c>
      <c r="E122" s="126" t="s">
        <v>499</v>
      </c>
      <c r="F122" s="107"/>
      <c r="G122" s="343"/>
      <c r="H122" s="341"/>
      <c r="I122" s="341"/>
      <c r="J122" s="343"/>
      <c r="K122" s="318"/>
    </row>
    <row r="123" spans="1:11" ht="15.75" customHeight="1">
      <c r="A123" s="23">
        <v>69</v>
      </c>
      <c r="B123" s="295">
        <v>14111500</v>
      </c>
      <c r="C123" s="773" t="s">
        <v>510</v>
      </c>
      <c r="D123" s="36">
        <v>30</v>
      </c>
      <c r="E123" s="126" t="s">
        <v>501</v>
      </c>
      <c r="F123" s="107"/>
      <c r="G123" s="343"/>
      <c r="H123" s="341"/>
      <c r="I123" s="341"/>
      <c r="J123" s="343"/>
      <c r="K123" s="318"/>
    </row>
    <row r="124" spans="1:11" ht="15.75" customHeight="1">
      <c r="A124" s="23">
        <v>70</v>
      </c>
      <c r="B124" s="295">
        <v>14111500</v>
      </c>
      <c r="C124" s="773" t="s">
        <v>511</v>
      </c>
      <c r="D124" s="36">
        <v>30</v>
      </c>
      <c r="E124" s="126" t="s">
        <v>501</v>
      </c>
      <c r="F124" s="107"/>
      <c r="G124" s="343"/>
      <c r="H124" s="341"/>
      <c r="I124" s="341"/>
      <c r="J124" s="343"/>
      <c r="K124" s="318"/>
    </row>
    <row r="125" spans="1:11" ht="15.75" customHeight="1">
      <c r="A125" s="23">
        <v>71</v>
      </c>
      <c r="B125" s="295">
        <v>14111500</v>
      </c>
      <c r="C125" s="776" t="s">
        <v>474</v>
      </c>
      <c r="D125" s="23">
        <v>5</v>
      </c>
      <c r="E125" s="205" t="s">
        <v>475</v>
      </c>
      <c r="F125" s="107"/>
      <c r="G125" s="343"/>
      <c r="H125" s="341"/>
      <c r="I125" s="341"/>
      <c r="J125" s="343"/>
      <c r="K125" s="318"/>
    </row>
    <row r="126" spans="1:11" ht="15.75" customHeight="1">
      <c r="A126" s="23">
        <v>72</v>
      </c>
      <c r="B126" s="295">
        <v>14111500</v>
      </c>
      <c r="C126" s="777" t="s">
        <v>476</v>
      </c>
      <c r="D126" s="23">
        <v>2</v>
      </c>
      <c r="E126" s="205" t="s">
        <v>475</v>
      </c>
      <c r="F126" s="107"/>
      <c r="G126" s="343"/>
      <c r="H126" s="341"/>
      <c r="I126" s="341"/>
      <c r="J126" s="343"/>
      <c r="K126" s="318"/>
    </row>
    <row r="127" spans="1:11" ht="15.75" customHeight="1">
      <c r="A127" s="23">
        <v>73</v>
      </c>
      <c r="B127" s="295">
        <v>14111500</v>
      </c>
      <c r="C127" s="778" t="s">
        <v>477</v>
      </c>
      <c r="D127" s="23">
        <v>1</v>
      </c>
      <c r="E127" s="205" t="s">
        <v>63</v>
      </c>
      <c r="F127" s="107"/>
      <c r="G127" s="343"/>
      <c r="H127" s="341"/>
      <c r="I127" s="341"/>
      <c r="J127" s="343"/>
      <c r="K127" s="318"/>
    </row>
    <row r="128" spans="1:11" ht="15.75" customHeight="1">
      <c r="A128" s="23">
        <v>74</v>
      </c>
      <c r="B128" s="295">
        <v>14111500</v>
      </c>
      <c r="C128" s="779" t="s">
        <v>478</v>
      </c>
      <c r="D128" s="23">
        <v>1</v>
      </c>
      <c r="E128" s="205" t="s">
        <v>63</v>
      </c>
      <c r="F128" s="107"/>
      <c r="G128" s="343"/>
      <c r="H128" s="341"/>
      <c r="I128" s="341"/>
      <c r="J128" s="343"/>
      <c r="K128" s="318"/>
    </row>
    <row r="129" spans="1:11" ht="15.75" customHeight="1">
      <c r="A129" s="23">
        <v>74</v>
      </c>
      <c r="B129" s="295">
        <v>14111500</v>
      </c>
      <c r="C129" s="779" t="s">
        <v>479</v>
      </c>
      <c r="D129" s="205">
        <v>1</v>
      </c>
      <c r="E129" s="205" t="s">
        <v>63</v>
      </c>
      <c r="F129" s="107"/>
      <c r="G129" s="343"/>
      <c r="H129" s="341"/>
      <c r="I129" s="341"/>
      <c r="J129" s="343"/>
      <c r="K129" s="318"/>
    </row>
    <row r="130" spans="1:11" ht="15.75" customHeight="1">
      <c r="A130" s="23">
        <v>74</v>
      </c>
      <c r="B130" s="295">
        <v>14111500</v>
      </c>
      <c r="C130" s="779" t="s">
        <v>480</v>
      </c>
      <c r="D130" s="205">
        <v>1</v>
      </c>
      <c r="E130" s="205" t="s">
        <v>63</v>
      </c>
      <c r="F130" s="107"/>
      <c r="G130" s="343"/>
      <c r="H130" s="341"/>
      <c r="I130" s="341"/>
      <c r="J130" s="343"/>
      <c r="K130" s="318"/>
    </row>
    <row r="131" spans="1:11" ht="15.75" customHeight="1">
      <c r="A131" s="23">
        <v>74</v>
      </c>
      <c r="B131" s="295">
        <v>14111500</v>
      </c>
      <c r="C131" s="779" t="s">
        <v>481</v>
      </c>
      <c r="D131" s="205">
        <v>1</v>
      </c>
      <c r="E131" s="205" t="s">
        <v>63</v>
      </c>
      <c r="F131" s="107"/>
      <c r="G131" s="343"/>
      <c r="H131" s="341"/>
      <c r="I131" s="341"/>
      <c r="J131" s="343"/>
      <c r="K131" s="318"/>
    </row>
    <row r="132" spans="1:11" ht="15.75" customHeight="1">
      <c r="A132" s="23">
        <v>74</v>
      </c>
      <c r="B132" s="295">
        <v>14111500</v>
      </c>
      <c r="C132" s="779" t="s">
        <v>483</v>
      </c>
      <c r="D132" s="205">
        <v>3</v>
      </c>
      <c r="E132" s="205" t="s">
        <v>88</v>
      </c>
      <c r="F132" s="107"/>
      <c r="G132" s="343"/>
      <c r="H132" s="341"/>
      <c r="I132" s="341"/>
      <c r="J132" s="343"/>
      <c r="K132" s="318"/>
    </row>
    <row r="133" spans="1:11" ht="15.75" customHeight="1">
      <c r="A133" s="23">
        <v>74</v>
      </c>
      <c r="B133" s="295">
        <v>14111500</v>
      </c>
      <c r="C133" s="779" t="s">
        <v>484</v>
      </c>
      <c r="D133" s="205">
        <v>3</v>
      </c>
      <c r="E133" s="205" t="s">
        <v>88</v>
      </c>
      <c r="F133" s="107"/>
      <c r="G133" s="343"/>
      <c r="H133" s="341"/>
      <c r="I133" s="341"/>
      <c r="J133" s="343"/>
      <c r="K133" s="318"/>
    </row>
    <row r="134" spans="1:11" ht="15.75" customHeight="1">
      <c r="A134" s="23">
        <v>74</v>
      </c>
      <c r="B134" s="295">
        <v>14111500</v>
      </c>
      <c r="C134" s="780" t="s">
        <v>485</v>
      </c>
      <c r="D134" s="205">
        <v>1</v>
      </c>
      <c r="E134" s="205" t="s">
        <v>88</v>
      </c>
      <c r="F134" s="107"/>
      <c r="G134" s="343"/>
      <c r="H134" s="341"/>
      <c r="I134" s="341"/>
      <c r="J134" s="343"/>
      <c r="K134" s="318"/>
    </row>
    <row r="135" spans="1:11" ht="15.75" customHeight="1">
      <c r="A135" s="23">
        <v>74</v>
      </c>
      <c r="B135" s="295">
        <v>14111500</v>
      </c>
      <c r="C135" s="779" t="s">
        <v>488</v>
      </c>
      <c r="D135" s="205">
        <v>1</v>
      </c>
      <c r="E135" s="205" t="s">
        <v>63</v>
      </c>
      <c r="F135" s="107"/>
      <c r="G135" s="343"/>
      <c r="H135" s="341"/>
      <c r="I135" s="341"/>
      <c r="J135" s="343"/>
      <c r="K135" s="318"/>
    </row>
    <row r="136" spans="1:11" ht="15.75" customHeight="1">
      <c r="A136" s="23">
        <v>74</v>
      </c>
      <c r="B136" s="295">
        <v>14111500</v>
      </c>
      <c r="C136" s="779" t="s">
        <v>512</v>
      </c>
      <c r="D136" s="205">
        <v>6</v>
      </c>
      <c r="E136" s="205" t="s">
        <v>70</v>
      </c>
      <c r="F136" s="107"/>
      <c r="G136" s="343"/>
      <c r="H136" s="341"/>
      <c r="I136" s="341"/>
      <c r="J136" s="343"/>
      <c r="K136" s="318"/>
    </row>
    <row r="137" spans="1:11" ht="15.75" customHeight="1">
      <c r="A137" s="23">
        <v>74</v>
      </c>
      <c r="B137" s="295">
        <v>14111500</v>
      </c>
      <c r="C137" s="779" t="s">
        <v>494</v>
      </c>
      <c r="D137" s="205">
        <v>4</v>
      </c>
      <c r="E137" s="205" t="s">
        <v>70</v>
      </c>
      <c r="F137" s="107"/>
      <c r="G137" s="343"/>
      <c r="H137" s="341"/>
      <c r="I137" s="341"/>
      <c r="J137" s="343"/>
      <c r="K137" s="318"/>
    </row>
    <row r="138" spans="1:11" ht="15.75" customHeight="1">
      <c r="A138" s="33">
        <v>75</v>
      </c>
      <c r="B138" s="295">
        <v>14111500</v>
      </c>
      <c r="C138" s="779" t="s">
        <v>469</v>
      </c>
      <c r="D138" s="289">
        <v>2</v>
      </c>
      <c r="E138" s="528" t="s">
        <v>70</v>
      </c>
      <c r="F138" s="283"/>
      <c r="G138" s="345"/>
      <c r="H138" s="347"/>
      <c r="I138" s="347"/>
      <c r="J138" s="347"/>
      <c r="K138" s="292"/>
    </row>
    <row r="139" spans="1:11" ht="15.75" customHeight="1">
      <c r="A139" s="97"/>
      <c r="B139" s="666"/>
      <c r="C139" s="781"/>
      <c r="D139" s="497"/>
      <c r="E139" s="497"/>
      <c r="F139" s="499"/>
      <c r="G139" s="782"/>
      <c r="H139" s="783"/>
      <c r="I139" s="783"/>
      <c r="J139" s="783"/>
      <c r="K139" s="87"/>
    </row>
    <row r="140" spans="1:11" ht="15.75" customHeight="1">
      <c r="A140" s="97"/>
      <c r="B140" s="666"/>
      <c r="C140" s="781"/>
      <c r="D140" s="497"/>
      <c r="E140" s="497"/>
      <c r="F140" s="499"/>
      <c r="G140" s="782"/>
      <c r="H140" s="783"/>
      <c r="I140" s="783"/>
      <c r="J140" s="783"/>
      <c r="K140" s="87"/>
    </row>
    <row r="141" spans="1:11" ht="15.75" customHeight="1">
      <c r="A141" s="435"/>
      <c r="B141" s="784"/>
      <c r="C141" s="492" t="s">
        <v>142</v>
      </c>
      <c r="D141" s="30"/>
      <c r="E141" s="30"/>
      <c r="F141" s="30"/>
      <c r="G141" s="440"/>
      <c r="H141" s="785"/>
      <c r="I141" s="785"/>
      <c r="J141" s="785"/>
      <c r="K141" s="294"/>
    </row>
    <row r="142" spans="1:11" ht="15.75" customHeight="1">
      <c r="A142" s="36">
        <v>1</v>
      </c>
      <c r="B142" s="421" t="s">
        <v>144</v>
      </c>
      <c r="C142" s="786" t="s">
        <v>513</v>
      </c>
      <c r="D142" s="23">
        <v>45</v>
      </c>
      <c r="E142" s="203" t="s">
        <v>514</v>
      </c>
      <c r="F142" s="283">
        <v>13500</v>
      </c>
      <c r="G142" s="345">
        <f t="shared" ref="G142:G145" si="5">+F142*D142</f>
        <v>607500</v>
      </c>
      <c r="H142" s="787" t="s">
        <v>72</v>
      </c>
      <c r="I142" s="787" t="s">
        <v>65</v>
      </c>
      <c r="J142" s="345"/>
      <c r="K142" s="308"/>
    </row>
    <row r="143" spans="1:11" ht="15.75" customHeight="1">
      <c r="A143" s="23">
        <v>2</v>
      </c>
      <c r="B143" s="421" t="s">
        <v>144</v>
      </c>
      <c r="C143" s="786" t="s">
        <v>515</v>
      </c>
      <c r="D143" s="36">
        <v>40</v>
      </c>
      <c r="E143" s="203" t="s">
        <v>514</v>
      </c>
      <c r="F143" s="107">
        <v>20000</v>
      </c>
      <c r="G143" s="343">
        <f t="shared" si="5"/>
        <v>800000</v>
      </c>
      <c r="H143" s="341" t="s">
        <v>72</v>
      </c>
      <c r="I143" s="341" t="s">
        <v>65</v>
      </c>
      <c r="J143" s="343"/>
      <c r="K143" s="318"/>
    </row>
    <row r="144" spans="1:11" ht="15.75" customHeight="1">
      <c r="A144" s="23">
        <v>3</v>
      </c>
      <c r="B144" s="421" t="s">
        <v>144</v>
      </c>
      <c r="C144" s="788" t="s">
        <v>516</v>
      </c>
      <c r="D144" s="36">
        <v>30</v>
      </c>
      <c r="E144" s="203" t="s">
        <v>514</v>
      </c>
      <c r="F144" s="107">
        <v>11000</v>
      </c>
      <c r="G144" s="343">
        <f t="shared" si="5"/>
        <v>330000</v>
      </c>
      <c r="H144" s="341" t="s">
        <v>72</v>
      </c>
      <c r="I144" s="341" t="s">
        <v>65</v>
      </c>
      <c r="J144" s="343"/>
      <c r="K144" s="318"/>
    </row>
    <row r="145" spans="1:11" ht="15.75" customHeight="1">
      <c r="A145" s="23">
        <v>4</v>
      </c>
      <c r="B145" s="421" t="s">
        <v>144</v>
      </c>
      <c r="C145" s="788" t="s">
        <v>517</v>
      </c>
      <c r="D145" s="36">
        <v>15</v>
      </c>
      <c r="E145" s="203" t="s">
        <v>514</v>
      </c>
      <c r="F145" s="107">
        <v>6000</v>
      </c>
      <c r="G145" s="343">
        <f t="shared" si="5"/>
        <v>90000</v>
      </c>
      <c r="H145" s="341" t="s">
        <v>72</v>
      </c>
      <c r="I145" s="341" t="s">
        <v>65</v>
      </c>
      <c r="J145" s="343"/>
      <c r="K145" s="318"/>
    </row>
    <row r="146" spans="1:11" ht="15.75" customHeight="1">
      <c r="A146" s="23">
        <v>5</v>
      </c>
      <c r="B146" s="421" t="s">
        <v>144</v>
      </c>
      <c r="C146" s="788" t="s">
        <v>518</v>
      </c>
      <c r="D146" s="36">
        <v>40</v>
      </c>
      <c r="E146" s="203" t="s">
        <v>519</v>
      </c>
      <c r="F146" s="107">
        <v>6000</v>
      </c>
      <c r="G146" s="27">
        <f>D146*F146</f>
        <v>240000</v>
      </c>
      <c r="H146" s="341" t="s">
        <v>72</v>
      </c>
      <c r="I146" s="341" t="s">
        <v>65</v>
      </c>
      <c r="J146" s="27"/>
      <c r="K146" s="318"/>
    </row>
    <row r="147" spans="1:11" ht="15.75" customHeight="1">
      <c r="A147" s="23">
        <v>6</v>
      </c>
      <c r="B147" s="421" t="s">
        <v>144</v>
      </c>
      <c r="C147" s="788" t="s">
        <v>520</v>
      </c>
      <c r="D147" s="36">
        <v>50</v>
      </c>
      <c r="E147" s="203" t="s">
        <v>514</v>
      </c>
      <c r="F147" s="107">
        <v>10500</v>
      </c>
      <c r="G147" s="343">
        <f t="shared" ref="G147:G149" si="6">+F147*D147</f>
        <v>525000</v>
      </c>
      <c r="H147" s="341" t="s">
        <v>72</v>
      </c>
      <c r="I147" s="341" t="s">
        <v>65</v>
      </c>
      <c r="J147" s="343"/>
      <c r="K147" s="318"/>
    </row>
    <row r="148" spans="1:11" ht="15.75" customHeight="1">
      <c r="A148" s="23">
        <v>7</v>
      </c>
      <c r="B148" s="421" t="s">
        <v>144</v>
      </c>
      <c r="C148" s="788" t="s">
        <v>521</v>
      </c>
      <c r="D148" s="36">
        <v>200</v>
      </c>
      <c r="E148" s="203" t="s">
        <v>514</v>
      </c>
      <c r="F148" s="107">
        <v>7000</v>
      </c>
      <c r="G148" s="343">
        <f t="shared" si="6"/>
        <v>1400000</v>
      </c>
      <c r="H148" s="341" t="s">
        <v>72</v>
      </c>
      <c r="I148" s="341" t="s">
        <v>65</v>
      </c>
      <c r="J148" s="343"/>
      <c r="K148" s="318"/>
    </row>
    <row r="149" spans="1:11" ht="15.75" customHeight="1">
      <c r="A149" s="23">
        <v>8</v>
      </c>
      <c r="B149" s="421" t="s">
        <v>144</v>
      </c>
      <c r="C149" s="788" t="s">
        <v>522</v>
      </c>
      <c r="D149" s="36">
        <v>20</v>
      </c>
      <c r="E149" s="203" t="s">
        <v>514</v>
      </c>
      <c r="F149" s="107">
        <v>18000</v>
      </c>
      <c r="G149" s="343">
        <f t="shared" si="6"/>
        <v>360000</v>
      </c>
      <c r="H149" s="341" t="s">
        <v>72</v>
      </c>
      <c r="I149" s="341" t="s">
        <v>65</v>
      </c>
      <c r="J149" s="789"/>
      <c r="K149" s="563"/>
    </row>
    <row r="150" spans="1:11" ht="15.75" customHeight="1">
      <c r="A150" s="246">
        <v>9</v>
      </c>
      <c r="B150" s="421" t="s">
        <v>144</v>
      </c>
      <c r="C150" s="788" t="s">
        <v>523</v>
      </c>
      <c r="D150" s="36">
        <v>20</v>
      </c>
      <c r="E150" s="203" t="s">
        <v>524</v>
      </c>
      <c r="F150" s="330"/>
      <c r="G150" s="433"/>
      <c r="H150" s="790"/>
      <c r="I150" s="790"/>
      <c r="J150" s="791"/>
      <c r="K150" s="792"/>
    </row>
    <row r="151" spans="1:11" ht="15.75" customHeight="1">
      <c r="A151" s="246">
        <v>10</v>
      </c>
      <c r="B151" s="421" t="s">
        <v>144</v>
      </c>
      <c r="C151" s="788" t="s">
        <v>525</v>
      </c>
      <c r="D151" s="36">
        <v>30</v>
      </c>
      <c r="E151" s="203" t="s">
        <v>519</v>
      </c>
      <c r="F151" s="330"/>
      <c r="G151" s="433"/>
      <c r="H151" s="790"/>
      <c r="I151" s="790"/>
      <c r="J151" s="791"/>
      <c r="K151" s="792"/>
    </row>
    <row r="152" spans="1:11" ht="15.75" customHeight="1">
      <c r="A152" s="246">
        <v>11</v>
      </c>
      <c r="B152" s="421" t="s">
        <v>144</v>
      </c>
      <c r="C152" s="788" t="s">
        <v>526</v>
      </c>
      <c r="D152" s="36">
        <v>10</v>
      </c>
      <c r="E152" s="203" t="s">
        <v>519</v>
      </c>
      <c r="F152" s="330"/>
      <c r="G152" s="433"/>
      <c r="H152" s="790"/>
      <c r="I152" s="790"/>
      <c r="J152" s="791"/>
      <c r="K152" s="792"/>
    </row>
    <row r="153" spans="1:11" ht="15.75" customHeight="1">
      <c r="A153" s="246">
        <v>12</v>
      </c>
      <c r="B153" s="421" t="s">
        <v>144</v>
      </c>
      <c r="C153" s="788" t="s">
        <v>527</v>
      </c>
      <c r="D153" s="36">
        <v>40</v>
      </c>
      <c r="E153" s="203" t="s">
        <v>514</v>
      </c>
      <c r="F153" s="330"/>
      <c r="G153" s="433"/>
      <c r="H153" s="790"/>
      <c r="I153" s="790"/>
      <c r="J153" s="791"/>
      <c r="K153" s="792"/>
    </row>
    <row r="154" spans="1:11" ht="15.75" customHeight="1">
      <c r="A154" s="246">
        <v>13</v>
      </c>
      <c r="B154" s="421" t="s">
        <v>144</v>
      </c>
      <c r="C154" s="788" t="s">
        <v>528</v>
      </c>
      <c r="D154" s="36">
        <v>30</v>
      </c>
      <c r="E154" s="203" t="s">
        <v>514</v>
      </c>
      <c r="F154" s="330"/>
      <c r="G154" s="433"/>
      <c r="H154" s="790"/>
      <c r="I154" s="790"/>
      <c r="J154" s="791"/>
      <c r="K154" s="792"/>
    </row>
    <row r="155" spans="1:11" ht="15.75" customHeight="1">
      <c r="A155" s="246">
        <v>14</v>
      </c>
      <c r="B155" s="421" t="s">
        <v>144</v>
      </c>
      <c r="C155" s="788" t="s">
        <v>529</v>
      </c>
      <c r="D155" s="36">
        <v>8</v>
      </c>
      <c r="E155" s="203" t="s">
        <v>514</v>
      </c>
      <c r="F155" s="330"/>
      <c r="G155" s="433"/>
      <c r="H155" s="790"/>
      <c r="I155" s="790"/>
      <c r="J155" s="791"/>
      <c r="K155" s="792"/>
    </row>
    <row r="156" spans="1:11" ht="15.75" customHeight="1">
      <c r="A156" s="246">
        <v>15</v>
      </c>
      <c r="B156" s="421" t="s">
        <v>144</v>
      </c>
      <c r="C156" s="788" t="s">
        <v>530</v>
      </c>
      <c r="D156" s="36">
        <v>300</v>
      </c>
      <c r="E156" s="203" t="s">
        <v>514</v>
      </c>
      <c r="F156" s="330"/>
      <c r="G156" s="433"/>
      <c r="H156" s="790"/>
      <c r="I156" s="790"/>
      <c r="J156" s="791"/>
      <c r="K156" s="792"/>
    </row>
    <row r="157" spans="1:11" ht="15.75" customHeight="1">
      <c r="A157" s="246">
        <v>16</v>
      </c>
      <c r="B157" s="421" t="s">
        <v>144</v>
      </c>
      <c r="C157" s="788" t="s">
        <v>531</v>
      </c>
      <c r="D157" s="36">
        <v>20</v>
      </c>
      <c r="E157" s="203" t="s">
        <v>514</v>
      </c>
      <c r="F157" s="330"/>
      <c r="G157" s="433"/>
      <c r="H157" s="790"/>
      <c r="I157" s="790"/>
      <c r="J157" s="791"/>
      <c r="K157" s="792"/>
    </row>
    <row r="158" spans="1:11" ht="15.75" customHeight="1">
      <c r="A158" s="246">
        <v>17</v>
      </c>
      <c r="B158" s="421" t="s">
        <v>144</v>
      </c>
      <c r="C158" s="788" t="s">
        <v>532</v>
      </c>
      <c r="D158" s="36">
        <v>30</v>
      </c>
      <c r="E158" s="203" t="s">
        <v>514</v>
      </c>
      <c r="F158" s="330"/>
      <c r="G158" s="433"/>
      <c r="H158" s="790"/>
      <c r="I158" s="790"/>
      <c r="J158" s="791"/>
      <c r="K158" s="792"/>
    </row>
    <row r="159" spans="1:11" ht="15.75" customHeight="1">
      <c r="A159" s="246">
        <v>18</v>
      </c>
      <c r="B159" s="421" t="s">
        <v>144</v>
      </c>
      <c r="C159" s="788" t="s">
        <v>533</v>
      </c>
      <c r="D159" s="36">
        <v>7</v>
      </c>
      <c r="E159" s="23" t="s">
        <v>534</v>
      </c>
      <c r="F159" s="330"/>
      <c r="G159" s="433"/>
      <c r="H159" s="790"/>
      <c r="I159" s="790"/>
      <c r="J159" s="791"/>
      <c r="K159" s="792"/>
    </row>
    <row r="160" spans="1:11" ht="15.75" customHeight="1">
      <c r="A160" s="246">
        <v>19</v>
      </c>
      <c r="B160" s="421" t="s">
        <v>144</v>
      </c>
      <c r="C160" s="788" t="s">
        <v>535</v>
      </c>
      <c r="D160" s="36">
        <v>20</v>
      </c>
      <c r="E160" s="23" t="s">
        <v>514</v>
      </c>
      <c r="F160" s="330"/>
      <c r="G160" s="433"/>
      <c r="H160" s="790"/>
      <c r="I160" s="790"/>
      <c r="J160" s="791"/>
      <c r="K160" s="792"/>
    </row>
    <row r="161" spans="1:11" ht="15.75" customHeight="1">
      <c r="A161" s="246">
        <v>20</v>
      </c>
      <c r="B161" s="421" t="s">
        <v>144</v>
      </c>
      <c r="C161" s="788" t="s">
        <v>536</v>
      </c>
      <c r="D161" s="36">
        <v>20</v>
      </c>
      <c r="E161" s="23" t="s">
        <v>514</v>
      </c>
      <c r="F161" s="330"/>
      <c r="G161" s="433"/>
      <c r="H161" s="790"/>
      <c r="I161" s="790"/>
      <c r="J161" s="791"/>
      <c r="K161" s="792"/>
    </row>
    <row r="162" spans="1:11" ht="15.75" customHeight="1">
      <c r="A162" s="246">
        <v>21</v>
      </c>
      <c r="B162" s="421" t="s">
        <v>144</v>
      </c>
      <c r="C162" s="788" t="s">
        <v>537</v>
      </c>
      <c r="D162" s="36">
        <v>20</v>
      </c>
      <c r="E162" s="23" t="s">
        <v>519</v>
      </c>
      <c r="F162" s="330"/>
      <c r="G162" s="433"/>
      <c r="H162" s="790"/>
      <c r="I162" s="790"/>
      <c r="J162" s="791"/>
      <c r="K162" s="792"/>
    </row>
    <row r="163" spans="1:11" ht="15.75" customHeight="1">
      <c r="A163" s="246">
        <v>22</v>
      </c>
      <c r="B163" s="421" t="s">
        <v>144</v>
      </c>
      <c r="C163" s="788" t="s">
        <v>538</v>
      </c>
      <c r="D163" s="36">
        <v>20</v>
      </c>
      <c r="E163" s="23" t="s">
        <v>539</v>
      </c>
      <c r="F163" s="330"/>
      <c r="G163" s="433"/>
      <c r="H163" s="790"/>
      <c r="I163" s="790"/>
      <c r="J163" s="791"/>
      <c r="K163" s="792"/>
    </row>
    <row r="164" spans="1:11" ht="15.75" customHeight="1">
      <c r="A164" s="246">
        <v>23</v>
      </c>
      <c r="B164" s="421" t="s">
        <v>144</v>
      </c>
      <c r="C164" s="788" t="s">
        <v>540</v>
      </c>
      <c r="D164" s="36">
        <v>30</v>
      </c>
      <c r="E164" s="23" t="s">
        <v>70</v>
      </c>
      <c r="F164" s="330"/>
      <c r="G164" s="433"/>
      <c r="H164" s="790"/>
      <c r="I164" s="790"/>
      <c r="J164" s="791"/>
      <c r="K164" s="792"/>
    </row>
    <row r="165" spans="1:11" ht="15.75" customHeight="1">
      <c r="A165" s="246"/>
      <c r="B165" s="638"/>
      <c r="C165" s="624"/>
      <c r="D165" s="329"/>
      <c r="E165" s="329"/>
      <c r="F165" s="330"/>
      <c r="G165" s="433"/>
      <c r="H165" s="790"/>
      <c r="I165" s="790"/>
      <c r="J165" s="791"/>
      <c r="K165" s="792"/>
    </row>
    <row r="166" spans="1:11" ht="15.75" customHeight="1">
      <c r="A166" s="75"/>
      <c r="B166" s="612"/>
      <c r="C166" s="79"/>
      <c r="D166" s="77"/>
      <c r="E166" s="77"/>
      <c r="F166" s="84"/>
      <c r="G166" s="486">
        <f>+F166*D166</f>
        <v>0</v>
      </c>
      <c r="H166" s="487"/>
      <c r="I166" s="487"/>
      <c r="J166" s="487"/>
      <c r="K166" s="262"/>
    </row>
    <row r="167" spans="1:11" ht="15.75" customHeight="1">
      <c r="A167" s="97"/>
      <c r="B167" s="793"/>
      <c r="C167" s="794"/>
      <c r="D167" s="32"/>
      <c r="E167" s="32"/>
      <c r="F167" s="70"/>
      <c r="G167" s="782" t="s">
        <v>541</v>
      </c>
      <c r="H167" s="783"/>
      <c r="I167" s="783"/>
      <c r="J167" s="783"/>
      <c r="K167" s="795">
        <f>SUM(G106:G144)</f>
        <v>1737500</v>
      </c>
    </row>
    <row r="168" spans="1:11" ht="15.75" customHeight="1">
      <c r="A168" s="690"/>
      <c r="B168" s="692"/>
      <c r="C168" s="796" t="s">
        <v>542</v>
      </c>
      <c r="D168" s="237"/>
      <c r="E168" s="237"/>
      <c r="F168" s="237"/>
      <c r="G168" s="698"/>
      <c r="H168" s="698"/>
      <c r="I168" s="698"/>
      <c r="J168" s="698"/>
      <c r="K168" s="242"/>
    </row>
    <row r="169" spans="1:11" ht="15.75" customHeight="1">
      <c r="A169" s="33">
        <v>1</v>
      </c>
      <c r="B169" s="526" t="s">
        <v>203</v>
      </c>
      <c r="C169" s="387" t="s">
        <v>543</v>
      </c>
      <c r="D169" s="36">
        <v>12</v>
      </c>
      <c r="E169" s="126" t="s">
        <v>544</v>
      </c>
      <c r="F169" s="283">
        <v>9850</v>
      </c>
      <c r="G169" s="39">
        <f>D169*F169</f>
        <v>118200</v>
      </c>
      <c r="H169" s="787" t="s">
        <v>72</v>
      </c>
      <c r="I169" s="787" t="s">
        <v>65</v>
      </c>
      <c r="J169" s="207"/>
      <c r="K169" s="292"/>
    </row>
    <row r="170" spans="1:11" ht="15.75" customHeight="1">
      <c r="A170" s="58">
        <v>2</v>
      </c>
      <c r="B170" s="473" t="s">
        <v>207</v>
      </c>
      <c r="C170" s="102" t="s">
        <v>545</v>
      </c>
      <c r="D170" s="36">
        <v>6</v>
      </c>
      <c r="E170" s="203" t="s">
        <v>544</v>
      </c>
      <c r="F170" s="107">
        <v>3046</v>
      </c>
      <c r="G170" s="343">
        <f t="shared" ref="G170:G180" si="7">+F170*D170</f>
        <v>18276</v>
      </c>
      <c r="H170" s="341" t="s">
        <v>72</v>
      </c>
      <c r="I170" s="341" t="s">
        <v>65</v>
      </c>
      <c r="J170" s="317"/>
      <c r="K170" s="230"/>
    </row>
    <row r="171" spans="1:11" ht="15.75" customHeight="1">
      <c r="A171" s="58">
        <v>3</v>
      </c>
      <c r="B171" s="473" t="s">
        <v>212</v>
      </c>
      <c r="C171" s="37" t="s">
        <v>546</v>
      </c>
      <c r="D171" s="36">
        <v>2</v>
      </c>
      <c r="E171" s="203" t="s">
        <v>69</v>
      </c>
      <c r="F171" s="107">
        <v>13130</v>
      </c>
      <c r="G171" s="343">
        <f t="shared" si="7"/>
        <v>26260</v>
      </c>
      <c r="H171" s="341" t="s">
        <v>72</v>
      </c>
      <c r="I171" s="341" t="s">
        <v>65</v>
      </c>
      <c r="J171" s="317"/>
      <c r="K171" s="230"/>
    </row>
    <row r="172" spans="1:11" ht="15.75" customHeight="1">
      <c r="A172" s="58">
        <v>4</v>
      </c>
      <c r="B172" s="473" t="s">
        <v>216</v>
      </c>
      <c r="C172" s="18" t="s">
        <v>547</v>
      </c>
      <c r="D172" s="36">
        <v>2</v>
      </c>
      <c r="E172" s="23" t="s">
        <v>69</v>
      </c>
      <c r="F172" s="107">
        <v>1159</v>
      </c>
      <c r="G172" s="343">
        <f t="shared" si="7"/>
        <v>2318</v>
      </c>
      <c r="H172" s="341" t="s">
        <v>72</v>
      </c>
      <c r="I172" s="341" t="s">
        <v>65</v>
      </c>
      <c r="J172" s="317"/>
      <c r="K172" s="230"/>
    </row>
    <row r="173" spans="1:11" ht="15.75" customHeight="1">
      <c r="A173" s="58">
        <v>5</v>
      </c>
      <c r="B173" s="473" t="s">
        <v>271</v>
      </c>
      <c r="C173" s="18" t="s">
        <v>548</v>
      </c>
      <c r="D173" s="36">
        <v>2</v>
      </c>
      <c r="E173" s="23" t="s">
        <v>304</v>
      </c>
      <c r="F173" s="107">
        <v>38956</v>
      </c>
      <c r="G173" s="343">
        <f t="shared" si="7"/>
        <v>77912</v>
      </c>
      <c r="H173" s="341" t="s">
        <v>72</v>
      </c>
      <c r="I173" s="341" t="s">
        <v>65</v>
      </c>
      <c r="J173" s="317"/>
      <c r="K173" s="230"/>
    </row>
    <row r="174" spans="1:11" ht="15.75" customHeight="1">
      <c r="A174" s="58">
        <v>6</v>
      </c>
      <c r="B174" s="473" t="s">
        <v>276</v>
      </c>
      <c r="C174" s="18" t="s">
        <v>549</v>
      </c>
      <c r="D174" s="36">
        <v>3</v>
      </c>
      <c r="E174" s="23" t="s">
        <v>304</v>
      </c>
      <c r="F174" s="107">
        <v>15752.1</v>
      </c>
      <c r="G174" s="343">
        <f t="shared" si="7"/>
        <v>47256.3</v>
      </c>
      <c r="H174" s="341" t="s">
        <v>72</v>
      </c>
      <c r="I174" s="341" t="s">
        <v>65</v>
      </c>
      <c r="J174" s="317"/>
      <c r="K174" s="230"/>
    </row>
    <row r="175" spans="1:11" ht="15.75" customHeight="1">
      <c r="A175" s="58">
        <v>7</v>
      </c>
      <c r="B175" s="473" t="s">
        <v>283</v>
      </c>
      <c r="C175" s="18" t="s">
        <v>550</v>
      </c>
      <c r="D175" s="36">
        <v>6</v>
      </c>
      <c r="E175" s="23" t="s">
        <v>304</v>
      </c>
      <c r="F175" s="107">
        <v>7467</v>
      </c>
      <c r="G175" s="343">
        <f t="shared" si="7"/>
        <v>44802</v>
      </c>
      <c r="H175" s="341" t="s">
        <v>72</v>
      </c>
      <c r="I175" s="341" t="s">
        <v>65</v>
      </c>
      <c r="J175" s="317"/>
      <c r="K175" s="230"/>
    </row>
    <row r="176" spans="1:11" ht="15.75" customHeight="1">
      <c r="A176" s="58">
        <v>8</v>
      </c>
      <c r="B176" s="473" t="s">
        <v>551</v>
      </c>
      <c r="C176" s="18" t="s">
        <v>552</v>
      </c>
      <c r="D176" s="36">
        <v>2</v>
      </c>
      <c r="E176" s="203" t="s">
        <v>544</v>
      </c>
      <c r="F176" s="107">
        <v>9831.94</v>
      </c>
      <c r="G176" s="343">
        <f t="shared" si="7"/>
        <v>19663.88</v>
      </c>
      <c r="H176" s="341" t="s">
        <v>72</v>
      </c>
      <c r="I176" s="341" t="s">
        <v>65</v>
      </c>
      <c r="J176" s="317"/>
      <c r="K176" s="230"/>
    </row>
    <row r="177" spans="1:11" ht="15.75" customHeight="1">
      <c r="A177" s="58">
        <v>9</v>
      </c>
      <c r="B177" s="473" t="s">
        <v>553</v>
      </c>
      <c r="C177" s="18" t="s">
        <v>554</v>
      </c>
      <c r="D177" s="36">
        <v>2</v>
      </c>
      <c r="E177" s="203" t="s">
        <v>544</v>
      </c>
      <c r="F177" s="107">
        <v>51765</v>
      </c>
      <c r="G177" s="343">
        <f t="shared" si="7"/>
        <v>103530</v>
      </c>
      <c r="H177" s="341" t="s">
        <v>72</v>
      </c>
      <c r="I177" s="341" t="s">
        <v>65</v>
      </c>
      <c r="J177" s="317"/>
      <c r="K177" s="230"/>
    </row>
    <row r="178" spans="1:11" ht="15.75" customHeight="1">
      <c r="A178" s="58">
        <v>10</v>
      </c>
      <c r="B178" s="473" t="s">
        <v>555</v>
      </c>
      <c r="C178" s="18" t="s">
        <v>556</v>
      </c>
      <c r="D178" s="36">
        <v>1</v>
      </c>
      <c r="E178" s="23" t="s">
        <v>63</v>
      </c>
      <c r="F178" s="107">
        <v>11176.47</v>
      </c>
      <c r="G178" s="343">
        <f t="shared" si="7"/>
        <v>11176.47</v>
      </c>
      <c r="H178" s="341" t="s">
        <v>72</v>
      </c>
      <c r="I178" s="341" t="s">
        <v>65</v>
      </c>
      <c r="J178" s="317"/>
      <c r="K178" s="230"/>
    </row>
    <row r="179" spans="1:11" ht="15.75" customHeight="1">
      <c r="A179" s="58">
        <v>11</v>
      </c>
      <c r="B179" s="473" t="s">
        <v>557</v>
      </c>
      <c r="C179" s="18" t="s">
        <v>558</v>
      </c>
      <c r="D179" s="36">
        <v>2</v>
      </c>
      <c r="E179" s="23" t="s">
        <v>70</v>
      </c>
      <c r="F179" s="107">
        <v>6875</v>
      </c>
      <c r="G179" s="343">
        <f t="shared" si="7"/>
        <v>13750</v>
      </c>
      <c r="H179" s="341" t="s">
        <v>72</v>
      </c>
      <c r="I179" s="341" t="s">
        <v>65</v>
      </c>
      <c r="J179" s="317"/>
      <c r="K179" s="230"/>
    </row>
    <row r="180" spans="1:11" ht="15.75" customHeight="1">
      <c r="A180" s="58">
        <v>12</v>
      </c>
      <c r="B180" s="473" t="s">
        <v>559</v>
      </c>
      <c r="C180" s="18" t="s">
        <v>560</v>
      </c>
      <c r="D180" s="36">
        <v>1</v>
      </c>
      <c r="E180" s="23" t="s">
        <v>561</v>
      </c>
      <c r="F180" s="107">
        <v>18660</v>
      </c>
      <c r="G180" s="343">
        <f t="shared" si="7"/>
        <v>18660</v>
      </c>
      <c r="H180" s="341" t="s">
        <v>72</v>
      </c>
      <c r="I180" s="341" t="s">
        <v>65</v>
      </c>
      <c r="J180" s="317"/>
      <c r="K180" s="230"/>
    </row>
    <row r="181" spans="1:11" ht="15.75" customHeight="1">
      <c r="A181" s="58">
        <v>13</v>
      </c>
      <c r="B181" s="473" t="s">
        <v>562</v>
      </c>
      <c r="C181" s="18" t="s">
        <v>563</v>
      </c>
      <c r="D181" s="36">
        <v>5</v>
      </c>
      <c r="E181" s="23" t="s">
        <v>70</v>
      </c>
      <c r="F181" s="107">
        <v>6882</v>
      </c>
      <c r="G181" s="27">
        <f>D181*F181</f>
        <v>34410</v>
      </c>
      <c r="H181" s="341" t="s">
        <v>72</v>
      </c>
      <c r="I181" s="341" t="s">
        <v>65</v>
      </c>
      <c r="J181" s="217"/>
      <c r="K181" s="230"/>
    </row>
    <row r="182" spans="1:11" ht="15.75" customHeight="1">
      <c r="A182" s="58">
        <v>14</v>
      </c>
      <c r="B182" s="473" t="s">
        <v>564</v>
      </c>
      <c r="C182" s="18" t="s">
        <v>565</v>
      </c>
      <c r="D182" s="36">
        <v>1</v>
      </c>
      <c r="E182" s="23" t="s">
        <v>70</v>
      </c>
      <c r="F182" s="107">
        <v>31819</v>
      </c>
      <c r="G182" s="343">
        <f>+F182*D182</f>
        <v>31819</v>
      </c>
      <c r="H182" s="341" t="s">
        <v>72</v>
      </c>
      <c r="I182" s="341" t="s">
        <v>65</v>
      </c>
      <c r="J182" s="317"/>
      <c r="K182" s="230"/>
    </row>
    <row r="183" spans="1:11" ht="15.75" customHeight="1">
      <c r="A183" s="58">
        <v>15</v>
      </c>
      <c r="B183" s="473" t="s">
        <v>566</v>
      </c>
      <c r="C183" s="18" t="s">
        <v>567</v>
      </c>
      <c r="D183" s="36">
        <v>6</v>
      </c>
      <c r="E183" s="23" t="s">
        <v>544</v>
      </c>
      <c r="F183" s="107">
        <v>17340</v>
      </c>
      <c r="G183" s="27">
        <f>D183*F183</f>
        <v>104040</v>
      </c>
      <c r="H183" s="341" t="s">
        <v>72</v>
      </c>
      <c r="I183" s="341" t="s">
        <v>65</v>
      </c>
      <c r="J183" s="217"/>
      <c r="K183" s="230"/>
    </row>
    <row r="184" spans="1:11" ht="15.75" customHeight="1">
      <c r="A184" s="58">
        <v>16</v>
      </c>
      <c r="B184" s="473" t="s">
        <v>568</v>
      </c>
      <c r="C184" s="18" t="s">
        <v>569</v>
      </c>
      <c r="D184" s="36">
        <v>3</v>
      </c>
      <c r="E184" s="23" t="s">
        <v>544</v>
      </c>
      <c r="F184" s="107">
        <v>28715</v>
      </c>
      <c r="G184" s="343">
        <f t="shared" ref="G184:G187" si="8">+F184*D184</f>
        <v>86145</v>
      </c>
      <c r="H184" s="341" t="s">
        <v>72</v>
      </c>
      <c r="I184" s="341" t="s">
        <v>65</v>
      </c>
      <c r="J184" s="317"/>
      <c r="K184" s="230"/>
    </row>
    <row r="185" spans="1:11" ht="15.75" customHeight="1">
      <c r="A185" s="58">
        <v>17</v>
      </c>
      <c r="B185" s="473" t="s">
        <v>570</v>
      </c>
      <c r="C185" s="18" t="s">
        <v>571</v>
      </c>
      <c r="D185" s="36">
        <v>6</v>
      </c>
      <c r="E185" s="23" t="s">
        <v>304</v>
      </c>
      <c r="F185" s="107">
        <v>8687</v>
      </c>
      <c r="G185" s="343">
        <f t="shared" si="8"/>
        <v>52122</v>
      </c>
      <c r="H185" s="341" t="s">
        <v>72</v>
      </c>
      <c r="I185" s="341" t="s">
        <v>65</v>
      </c>
      <c r="J185" s="317"/>
      <c r="K185" s="230"/>
    </row>
    <row r="186" spans="1:11" ht="15.75" customHeight="1">
      <c r="A186" s="58">
        <v>18</v>
      </c>
      <c r="B186" s="473" t="s">
        <v>572</v>
      </c>
      <c r="C186" s="18" t="s">
        <v>573</v>
      </c>
      <c r="D186" s="36">
        <v>3</v>
      </c>
      <c r="E186" s="23" t="s">
        <v>70</v>
      </c>
      <c r="F186" s="107">
        <v>10042</v>
      </c>
      <c r="G186" s="343">
        <f t="shared" si="8"/>
        <v>30126</v>
      </c>
      <c r="H186" s="341" t="s">
        <v>72</v>
      </c>
      <c r="I186" s="341" t="s">
        <v>65</v>
      </c>
      <c r="J186" s="317"/>
      <c r="K186" s="230"/>
    </row>
    <row r="187" spans="1:11" ht="15.75" customHeight="1">
      <c r="A187" s="58">
        <v>19</v>
      </c>
      <c r="B187" s="473" t="s">
        <v>574</v>
      </c>
      <c r="C187" s="18" t="s">
        <v>575</v>
      </c>
      <c r="D187" s="36">
        <v>2</v>
      </c>
      <c r="E187" s="23" t="s">
        <v>70</v>
      </c>
      <c r="F187" s="107">
        <v>1483</v>
      </c>
      <c r="G187" s="343">
        <f t="shared" si="8"/>
        <v>2966</v>
      </c>
      <c r="H187" s="341" t="s">
        <v>72</v>
      </c>
      <c r="I187" s="341" t="s">
        <v>65</v>
      </c>
      <c r="J187" s="317"/>
      <c r="K187" s="230"/>
    </row>
    <row r="188" spans="1:11" ht="15.75" customHeight="1">
      <c r="A188" s="58">
        <v>20</v>
      </c>
      <c r="B188" s="473" t="s">
        <v>576</v>
      </c>
      <c r="C188" s="18" t="s">
        <v>577</v>
      </c>
      <c r="D188" s="36">
        <v>6</v>
      </c>
      <c r="E188" s="23" t="s">
        <v>70</v>
      </c>
      <c r="F188" s="107">
        <v>1291</v>
      </c>
      <c r="G188" s="27">
        <f t="shared" ref="G188:G189" si="9">D188*F188</f>
        <v>7746</v>
      </c>
      <c r="H188" s="341" t="s">
        <v>72</v>
      </c>
      <c r="I188" s="341" t="s">
        <v>65</v>
      </c>
      <c r="J188" s="217"/>
      <c r="K188" s="230"/>
    </row>
    <row r="189" spans="1:11" ht="15.75" customHeight="1">
      <c r="A189" s="23">
        <v>21</v>
      </c>
      <c r="B189" s="473" t="s">
        <v>578</v>
      </c>
      <c r="C189" s="18" t="s">
        <v>579</v>
      </c>
      <c r="D189" s="36">
        <v>2</v>
      </c>
      <c r="E189" s="23" t="s">
        <v>425</v>
      </c>
      <c r="F189" s="107">
        <v>2000</v>
      </c>
      <c r="G189" s="27">
        <f t="shared" si="9"/>
        <v>4000</v>
      </c>
      <c r="H189" s="341" t="s">
        <v>72</v>
      </c>
      <c r="I189" s="341" t="s">
        <v>65</v>
      </c>
      <c r="J189" s="27"/>
      <c r="K189" s="318"/>
    </row>
    <row r="190" spans="1:11" ht="15.75" customHeight="1">
      <c r="A190" s="33"/>
      <c r="B190" s="365"/>
      <c r="C190" s="387"/>
      <c r="D190" s="159"/>
      <c r="E190" s="159"/>
      <c r="F190" s="283"/>
      <c r="G190" s="345">
        <f>+F190*D190</f>
        <v>0</v>
      </c>
      <c r="H190" s="347"/>
      <c r="I190" s="347"/>
      <c r="J190" s="347"/>
      <c r="K190" s="292"/>
    </row>
    <row r="191" spans="1:11" ht="15.75" customHeight="1">
      <c r="A191" s="58"/>
      <c r="B191" s="606"/>
      <c r="C191" s="102"/>
      <c r="D191" s="205"/>
      <c r="E191" s="205"/>
      <c r="F191" s="107"/>
      <c r="G191" s="27">
        <f>D191*F191</f>
        <v>0</v>
      </c>
      <c r="H191" s="217"/>
      <c r="I191" s="217"/>
      <c r="J191" s="217"/>
      <c r="K191" s="230"/>
    </row>
    <row r="192" spans="1:11" ht="15.75" customHeight="1">
      <c r="A192" s="97"/>
      <c r="B192" s="793"/>
      <c r="C192" s="794"/>
      <c r="D192" s="32"/>
      <c r="E192" s="32"/>
      <c r="F192" s="70"/>
      <c r="G192" s="797"/>
      <c r="H192" s="749"/>
      <c r="I192" s="749"/>
      <c r="J192" s="749"/>
      <c r="K192" s="798">
        <f>SUM(G168:G191)</f>
        <v>855178.64999999991</v>
      </c>
    </row>
    <row r="193" spans="1:11" ht="15.75" customHeight="1">
      <c r="A193" s="1067" t="s">
        <v>580</v>
      </c>
      <c r="B193" s="1068"/>
      <c r="C193" s="1068"/>
      <c r="D193" s="1068"/>
      <c r="E193" s="1068"/>
      <c r="F193" s="1068"/>
      <c r="G193" s="1068"/>
      <c r="H193" s="1068"/>
      <c r="I193" s="1068"/>
      <c r="J193" s="1068"/>
      <c r="K193" s="1069"/>
    </row>
    <row r="194" spans="1:11" ht="15.75" customHeight="1">
      <c r="A194" s="799"/>
      <c r="B194" s="800"/>
      <c r="C194" s="801"/>
      <c r="D194" s="802"/>
      <c r="E194" s="802"/>
      <c r="F194" s="803"/>
      <c r="G194" s="804"/>
      <c r="H194" s="804"/>
      <c r="I194" s="804"/>
      <c r="J194" s="804"/>
      <c r="K194" s="60"/>
    </row>
    <row r="195" spans="1:11" ht="13.5" customHeight="1">
      <c r="A195" s="805">
        <v>1</v>
      </c>
      <c r="B195" s="806"/>
      <c r="C195" s="807"/>
      <c r="D195" s="808"/>
      <c r="E195" s="808"/>
      <c r="F195" s="180"/>
      <c r="G195" s="809">
        <f>+F195*D195</f>
        <v>0</v>
      </c>
      <c r="H195" s="810"/>
      <c r="I195" s="810"/>
      <c r="J195" s="810"/>
      <c r="K195" s="811">
        <f>SUM(G195)</f>
        <v>0</v>
      </c>
    </row>
    <row r="196" spans="1:11" ht="15.75" customHeight="1">
      <c r="A196" s="751"/>
      <c r="B196" s="257" t="s">
        <v>59</v>
      </c>
      <c r="C196" s="812" t="s">
        <v>581</v>
      </c>
      <c r="D196" s="752" t="s">
        <v>582</v>
      </c>
      <c r="E196" s="752" t="s">
        <v>40</v>
      </c>
      <c r="F196" s="813" t="s">
        <v>583</v>
      </c>
      <c r="G196" s="814" t="s">
        <v>584</v>
      </c>
      <c r="H196" s="815" t="s">
        <v>585</v>
      </c>
      <c r="I196" s="816" t="s">
        <v>586</v>
      </c>
      <c r="J196" s="754"/>
      <c r="K196" s="267"/>
    </row>
    <row r="197" spans="1:11" ht="15.75" customHeight="1">
      <c r="A197" s="36">
        <v>1</v>
      </c>
      <c r="B197" s="526" t="s">
        <v>587</v>
      </c>
      <c r="C197" s="817" t="s">
        <v>588</v>
      </c>
      <c r="D197" s="818">
        <v>2</v>
      </c>
      <c r="E197" s="819" t="s">
        <v>589</v>
      </c>
      <c r="F197" s="820">
        <v>21000</v>
      </c>
      <c r="G197" s="720">
        <f t="shared" ref="G197:G214" si="10">+F197*D197</f>
        <v>42000</v>
      </c>
      <c r="H197" s="721" t="s">
        <v>72</v>
      </c>
      <c r="I197" s="721" t="s">
        <v>210</v>
      </c>
      <c r="J197" s="720"/>
      <c r="K197" s="292"/>
    </row>
    <row r="198" spans="1:11" ht="15.75" customHeight="1">
      <c r="A198" s="23">
        <v>2</v>
      </c>
      <c r="B198" s="473" t="s">
        <v>587</v>
      </c>
      <c r="C198" s="821" t="s">
        <v>590</v>
      </c>
      <c r="D198" s="818">
        <v>2</v>
      </c>
      <c r="E198" s="819" t="s">
        <v>561</v>
      </c>
      <c r="F198" s="822">
        <v>7500</v>
      </c>
      <c r="G198" s="590">
        <f t="shared" si="10"/>
        <v>15000</v>
      </c>
      <c r="H198" s="320" t="s">
        <v>72</v>
      </c>
      <c r="I198" s="320" t="s">
        <v>210</v>
      </c>
      <c r="J198" s="590"/>
      <c r="K198" s="230"/>
    </row>
    <row r="199" spans="1:11" ht="15.75" customHeight="1">
      <c r="A199" s="23">
        <v>3</v>
      </c>
      <c r="B199" s="473" t="s">
        <v>587</v>
      </c>
      <c r="C199" s="821" t="s">
        <v>591</v>
      </c>
      <c r="D199" s="818">
        <v>1</v>
      </c>
      <c r="E199" s="819" t="s">
        <v>589</v>
      </c>
      <c r="F199" s="822">
        <v>130000</v>
      </c>
      <c r="G199" s="590">
        <f t="shared" si="10"/>
        <v>130000</v>
      </c>
      <c r="H199" s="320" t="s">
        <v>72</v>
      </c>
      <c r="I199" s="320" t="s">
        <v>210</v>
      </c>
      <c r="J199" s="590"/>
      <c r="K199" s="230"/>
    </row>
    <row r="200" spans="1:11" ht="15.75" customHeight="1">
      <c r="A200" s="23">
        <v>4</v>
      </c>
      <c r="B200" s="473" t="s">
        <v>587</v>
      </c>
      <c r="C200" s="823" t="s">
        <v>592</v>
      </c>
      <c r="D200" s="818">
        <v>2</v>
      </c>
      <c r="E200" s="819" t="s">
        <v>589</v>
      </c>
      <c r="F200" s="822">
        <v>1800</v>
      </c>
      <c r="G200" s="590">
        <f t="shared" si="10"/>
        <v>3600</v>
      </c>
      <c r="H200" s="320" t="s">
        <v>72</v>
      </c>
      <c r="I200" s="320" t="s">
        <v>210</v>
      </c>
      <c r="J200" s="590"/>
      <c r="K200" s="230"/>
    </row>
    <row r="201" spans="1:11" ht="15.75" customHeight="1">
      <c r="A201" s="23">
        <v>5</v>
      </c>
      <c r="B201" s="473" t="s">
        <v>587</v>
      </c>
      <c r="C201" s="821" t="s">
        <v>593</v>
      </c>
      <c r="D201" s="818">
        <v>3</v>
      </c>
      <c r="E201" s="819" t="s">
        <v>589</v>
      </c>
      <c r="F201" s="822">
        <v>50000</v>
      </c>
      <c r="G201" s="590">
        <f t="shared" si="10"/>
        <v>150000</v>
      </c>
      <c r="H201" s="320" t="s">
        <v>72</v>
      </c>
      <c r="I201" s="320" t="s">
        <v>210</v>
      </c>
      <c r="J201" s="590"/>
      <c r="K201" s="230"/>
    </row>
    <row r="202" spans="1:11" ht="15.75" customHeight="1">
      <c r="A202" s="23">
        <v>6</v>
      </c>
      <c r="B202" s="473" t="s">
        <v>587</v>
      </c>
      <c r="C202" s="821" t="s">
        <v>594</v>
      </c>
      <c r="D202" s="818">
        <v>1</v>
      </c>
      <c r="E202" s="819" t="s">
        <v>589</v>
      </c>
      <c r="F202" s="822">
        <v>75000</v>
      </c>
      <c r="G202" s="590">
        <f t="shared" si="10"/>
        <v>75000</v>
      </c>
      <c r="H202" s="320" t="s">
        <v>72</v>
      </c>
      <c r="I202" s="320" t="s">
        <v>210</v>
      </c>
      <c r="J202" s="590"/>
      <c r="K202" s="230"/>
    </row>
    <row r="203" spans="1:11" ht="15.75" customHeight="1">
      <c r="A203" s="23">
        <v>7</v>
      </c>
      <c r="B203" s="473" t="s">
        <v>587</v>
      </c>
      <c r="C203" s="821" t="s">
        <v>595</v>
      </c>
      <c r="D203" s="818">
        <v>200</v>
      </c>
      <c r="E203" s="819" t="s">
        <v>110</v>
      </c>
      <c r="F203" s="822">
        <v>50</v>
      </c>
      <c r="G203" s="590">
        <f t="shared" si="10"/>
        <v>10000</v>
      </c>
      <c r="H203" s="320" t="s">
        <v>72</v>
      </c>
      <c r="I203" s="320" t="s">
        <v>210</v>
      </c>
      <c r="J203" s="590"/>
      <c r="K203" s="230"/>
    </row>
    <row r="204" spans="1:11" ht="15.75" customHeight="1">
      <c r="A204" s="23">
        <v>8</v>
      </c>
      <c r="B204" s="473" t="s">
        <v>587</v>
      </c>
      <c r="C204" s="821" t="s">
        <v>596</v>
      </c>
      <c r="D204" s="818">
        <v>10</v>
      </c>
      <c r="E204" s="819" t="s">
        <v>70</v>
      </c>
      <c r="F204" s="822">
        <v>50</v>
      </c>
      <c r="G204" s="590">
        <f t="shared" si="10"/>
        <v>500</v>
      </c>
      <c r="H204" s="320" t="s">
        <v>72</v>
      </c>
      <c r="I204" s="320" t="s">
        <v>210</v>
      </c>
      <c r="J204" s="590"/>
      <c r="K204" s="230"/>
    </row>
    <row r="205" spans="1:11" ht="15.75" customHeight="1">
      <c r="A205" s="23">
        <v>9</v>
      </c>
      <c r="B205" s="473" t="s">
        <v>587</v>
      </c>
      <c r="C205" s="821" t="s">
        <v>597</v>
      </c>
      <c r="D205" s="818">
        <v>10</v>
      </c>
      <c r="E205" s="819" t="s">
        <v>70</v>
      </c>
      <c r="F205" s="822">
        <v>40</v>
      </c>
      <c r="G205" s="590">
        <f t="shared" si="10"/>
        <v>400</v>
      </c>
      <c r="H205" s="320" t="s">
        <v>72</v>
      </c>
      <c r="I205" s="320" t="s">
        <v>210</v>
      </c>
      <c r="J205" s="590"/>
      <c r="K205" s="567"/>
    </row>
    <row r="206" spans="1:11" ht="15.75" customHeight="1">
      <c r="A206" s="23">
        <v>10</v>
      </c>
      <c r="B206" s="473" t="s">
        <v>587</v>
      </c>
      <c r="C206" s="821" t="s">
        <v>598</v>
      </c>
      <c r="D206" s="818">
        <v>200</v>
      </c>
      <c r="E206" s="819" t="s">
        <v>70</v>
      </c>
      <c r="F206" s="820"/>
      <c r="G206" s="720">
        <f t="shared" si="10"/>
        <v>0</v>
      </c>
      <c r="H206" s="824"/>
      <c r="I206" s="824"/>
      <c r="J206" s="824"/>
      <c r="K206" s="292"/>
    </row>
    <row r="207" spans="1:11" ht="15.75" customHeight="1">
      <c r="A207" s="23">
        <v>11</v>
      </c>
      <c r="B207" s="473" t="s">
        <v>587</v>
      </c>
      <c r="C207" s="821" t="s">
        <v>599</v>
      </c>
      <c r="D207" s="818">
        <v>200</v>
      </c>
      <c r="E207" s="819" t="s">
        <v>70</v>
      </c>
      <c r="F207" s="822"/>
      <c r="G207" s="590">
        <f t="shared" si="10"/>
        <v>0</v>
      </c>
      <c r="H207" s="585"/>
      <c r="I207" s="585"/>
      <c r="J207" s="585"/>
      <c r="K207" s="230"/>
    </row>
    <row r="208" spans="1:11" ht="15.75" customHeight="1">
      <c r="A208" s="23">
        <v>12</v>
      </c>
      <c r="B208" s="473" t="s">
        <v>587</v>
      </c>
      <c r="C208" s="821" t="s">
        <v>600</v>
      </c>
      <c r="D208" s="818">
        <v>200</v>
      </c>
      <c r="E208" s="819" t="s">
        <v>70</v>
      </c>
      <c r="F208" s="822"/>
      <c r="G208" s="590">
        <f t="shared" si="10"/>
        <v>0</v>
      </c>
      <c r="H208" s="585"/>
      <c r="I208" s="585"/>
      <c r="J208" s="585"/>
      <c r="K208" s="230"/>
    </row>
    <row r="209" spans="1:11" ht="15.75" customHeight="1">
      <c r="A209" s="58">
        <v>13</v>
      </c>
      <c r="B209" s="473" t="s">
        <v>587</v>
      </c>
      <c r="C209" s="821" t="s">
        <v>601</v>
      </c>
      <c r="D209" s="818">
        <v>200</v>
      </c>
      <c r="E209" s="819" t="s">
        <v>70</v>
      </c>
      <c r="F209" s="822"/>
      <c r="G209" s="590">
        <f t="shared" si="10"/>
        <v>0</v>
      </c>
      <c r="H209" s="585"/>
      <c r="I209" s="585"/>
      <c r="J209" s="585"/>
      <c r="K209" s="230"/>
    </row>
    <row r="210" spans="1:11" ht="15.75" customHeight="1">
      <c r="A210" s="58">
        <v>14</v>
      </c>
      <c r="B210" s="473" t="s">
        <v>587</v>
      </c>
      <c r="C210" s="821" t="s">
        <v>602</v>
      </c>
      <c r="D210" s="818">
        <v>1</v>
      </c>
      <c r="E210" s="819" t="s">
        <v>70</v>
      </c>
      <c r="F210" s="825"/>
      <c r="G210" s="590">
        <f t="shared" si="10"/>
        <v>0</v>
      </c>
      <c r="H210" s="585"/>
      <c r="I210" s="585"/>
      <c r="J210" s="585"/>
      <c r="K210" s="230"/>
    </row>
    <row r="211" spans="1:11" ht="15.75" customHeight="1">
      <c r="A211" s="58">
        <v>15</v>
      </c>
      <c r="B211" s="473" t="s">
        <v>587</v>
      </c>
      <c r="C211" s="821" t="s">
        <v>603</v>
      </c>
      <c r="D211" s="818">
        <v>30</v>
      </c>
      <c r="E211" s="819" t="s">
        <v>70</v>
      </c>
      <c r="F211" s="825"/>
      <c r="G211" s="590">
        <f t="shared" si="10"/>
        <v>0</v>
      </c>
      <c r="H211" s="585"/>
      <c r="I211" s="585"/>
      <c r="J211" s="585"/>
      <c r="K211" s="230"/>
    </row>
    <row r="212" spans="1:11" ht="15.75" customHeight="1">
      <c r="A212" s="58">
        <v>16</v>
      </c>
      <c r="B212" s="473" t="s">
        <v>587</v>
      </c>
      <c r="C212" s="821" t="s">
        <v>604</v>
      </c>
      <c r="D212" s="818">
        <v>30</v>
      </c>
      <c r="E212" s="819" t="s">
        <v>70</v>
      </c>
      <c r="F212" s="825"/>
      <c r="G212" s="590">
        <f t="shared" si="10"/>
        <v>0</v>
      </c>
      <c r="H212" s="585"/>
      <c r="I212" s="585"/>
      <c r="J212" s="585"/>
      <c r="K212" s="230"/>
    </row>
    <row r="213" spans="1:11" ht="15.75" customHeight="1">
      <c r="A213" s="58">
        <v>17</v>
      </c>
      <c r="B213" s="473" t="s">
        <v>587</v>
      </c>
      <c r="C213" s="821" t="s">
        <v>605</v>
      </c>
      <c r="D213" s="818">
        <v>30</v>
      </c>
      <c r="E213" s="819" t="s">
        <v>70</v>
      </c>
      <c r="F213" s="825"/>
      <c r="G213" s="590">
        <f t="shared" si="10"/>
        <v>0</v>
      </c>
      <c r="H213" s="585"/>
      <c r="I213" s="585"/>
      <c r="J213" s="585"/>
      <c r="K213" s="230"/>
    </row>
    <row r="214" spans="1:11" ht="15.75" customHeight="1">
      <c r="A214" s="58">
        <v>18</v>
      </c>
      <c r="B214" s="473" t="s">
        <v>587</v>
      </c>
      <c r="C214" s="821" t="s">
        <v>606</v>
      </c>
      <c r="D214" s="826">
        <v>30</v>
      </c>
      <c r="E214" s="819" t="s">
        <v>70</v>
      </c>
      <c r="F214" s="825"/>
      <c r="G214" s="590">
        <f t="shared" si="10"/>
        <v>0</v>
      </c>
      <c r="H214" s="585"/>
      <c r="I214" s="585"/>
      <c r="J214" s="585"/>
      <c r="K214" s="230"/>
    </row>
    <row r="215" spans="1:11" ht="15.75" customHeight="1">
      <c r="A215" s="97">
        <v>19</v>
      </c>
      <c r="B215" s="473" t="s">
        <v>587</v>
      </c>
      <c r="C215" s="821" t="s">
        <v>607</v>
      </c>
      <c r="D215" s="818">
        <v>30</v>
      </c>
      <c r="E215" s="819" t="s">
        <v>70</v>
      </c>
      <c r="F215" s="70"/>
      <c r="G215" s="797"/>
      <c r="H215" s="749"/>
      <c r="I215" s="749"/>
      <c r="J215" s="749"/>
      <c r="K215" s="798">
        <f>SUM(G197:G214)</f>
        <v>426500</v>
      </c>
    </row>
    <row r="216" spans="1:11" ht="15.75" customHeight="1">
      <c r="A216" s="23">
        <v>20</v>
      </c>
      <c r="B216" s="473" t="s">
        <v>587</v>
      </c>
      <c r="C216" s="821" t="s">
        <v>608</v>
      </c>
      <c r="D216" s="818">
        <v>30</v>
      </c>
      <c r="E216" s="819" t="s">
        <v>70</v>
      </c>
      <c r="F216" s="27"/>
      <c r="G216" s="590"/>
      <c r="H216" s="590"/>
      <c r="I216" s="590"/>
      <c r="J216" s="590"/>
      <c r="K216" s="581"/>
    </row>
    <row r="217" spans="1:11" ht="15.75" customHeight="1">
      <c r="A217" s="23">
        <v>21</v>
      </c>
      <c r="B217" s="473" t="s">
        <v>587</v>
      </c>
      <c r="C217" s="821" t="s">
        <v>609</v>
      </c>
      <c r="D217" s="818">
        <v>5</v>
      </c>
      <c r="E217" s="819" t="s">
        <v>110</v>
      </c>
      <c r="F217" s="27"/>
      <c r="G217" s="590"/>
      <c r="H217" s="590"/>
      <c r="I217" s="590"/>
      <c r="J217" s="590"/>
      <c r="K217" s="581"/>
    </row>
    <row r="218" spans="1:11" ht="15.75" customHeight="1">
      <c r="A218" s="23">
        <v>22</v>
      </c>
      <c r="B218" s="473" t="s">
        <v>587</v>
      </c>
      <c r="C218" s="821" t="s">
        <v>610</v>
      </c>
      <c r="D218" s="818">
        <v>1</v>
      </c>
      <c r="E218" s="819" t="s">
        <v>70</v>
      </c>
      <c r="F218" s="27"/>
      <c r="G218" s="590"/>
      <c r="H218" s="590"/>
      <c r="I218" s="590"/>
      <c r="J218" s="590"/>
      <c r="K218" s="581"/>
    </row>
    <row r="219" spans="1:11" ht="15.75" customHeight="1">
      <c r="A219" s="23">
        <v>23</v>
      </c>
      <c r="B219" s="473" t="s">
        <v>587</v>
      </c>
      <c r="C219" s="823" t="s">
        <v>611</v>
      </c>
      <c r="D219" s="818">
        <v>3</v>
      </c>
      <c r="E219" s="819" t="s">
        <v>612</v>
      </c>
      <c r="F219" s="27"/>
      <c r="G219" s="590"/>
      <c r="H219" s="590"/>
      <c r="I219" s="590"/>
      <c r="J219" s="590"/>
      <c r="K219" s="581"/>
    </row>
    <row r="220" spans="1:11" ht="15.75" customHeight="1">
      <c r="A220" s="23">
        <v>24</v>
      </c>
      <c r="B220" s="473" t="s">
        <v>587</v>
      </c>
      <c r="C220" s="823" t="s">
        <v>613</v>
      </c>
      <c r="D220" s="818">
        <v>2</v>
      </c>
      <c r="E220" s="819" t="s">
        <v>612</v>
      </c>
      <c r="F220" s="27"/>
      <c r="G220" s="590"/>
      <c r="H220" s="590"/>
      <c r="I220" s="590"/>
      <c r="J220" s="590"/>
      <c r="K220" s="581"/>
    </row>
    <row r="221" spans="1:11" ht="15.75" customHeight="1">
      <c r="A221" s="23">
        <v>25</v>
      </c>
      <c r="B221" s="473" t="s">
        <v>587</v>
      </c>
      <c r="C221" s="821" t="s">
        <v>614</v>
      </c>
      <c r="D221" s="818">
        <v>1</v>
      </c>
      <c r="E221" s="819" t="s">
        <v>612</v>
      </c>
      <c r="F221" s="27"/>
      <c r="G221" s="590"/>
      <c r="H221" s="590"/>
      <c r="I221" s="590"/>
      <c r="J221" s="590"/>
      <c r="K221" s="581"/>
    </row>
    <row r="222" spans="1:11" ht="15.75" customHeight="1">
      <c r="A222" s="23">
        <v>26</v>
      </c>
      <c r="B222" s="473" t="s">
        <v>587</v>
      </c>
      <c r="C222" s="821" t="s">
        <v>615</v>
      </c>
      <c r="D222" s="818">
        <v>2</v>
      </c>
      <c r="E222" s="819" t="s">
        <v>616</v>
      </c>
      <c r="F222" s="27"/>
      <c r="G222" s="590"/>
      <c r="H222" s="590"/>
      <c r="I222" s="590"/>
      <c r="J222" s="590"/>
      <c r="K222" s="581"/>
    </row>
    <row r="223" spans="1:11" ht="15.75" customHeight="1">
      <c r="A223" s="23">
        <v>27</v>
      </c>
      <c r="B223" s="473" t="s">
        <v>587</v>
      </c>
      <c r="C223" s="821" t="s">
        <v>617</v>
      </c>
      <c r="D223" s="818">
        <v>2</v>
      </c>
      <c r="E223" s="819" t="s">
        <v>616</v>
      </c>
      <c r="F223" s="27"/>
      <c r="G223" s="590"/>
      <c r="H223" s="590"/>
      <c r="I223" s="590"/>
      <c r="J223" s="590"/>
      <c r="K223" s="581"/>
    </row>
    <row r="224" spans="1:11" ht="15.75" customHeight="1">
      <c r="A224" s="23">
        <v>28</v>
      </c>
      <c r="B224" s="473" t="s">
        <v>587</v>
      </c>
      <c r="C224" s="823" t="s">
        <v>618</v>
      </c>
      <c r="D224" s="818">
        <v>5</v>
      </c>
      <c r="E224" s="819" t="s">
        <v>324</v>
      </c>
      <c r="F224" s="27"/>
      <c r="G224" s="590"/>
      <c r="H224" s="590"/>
      <c r="I224" s="590"/>
      <c r="J224" s="590"/>
      <c r="K224" s="581"/>
    </row>
    <row r="225" spans="1:11" ht="15.75" customHeight="1">
      <c r="A225" s="23">
        <v>29</v>
      </c>
      <c r="B225" s="473" t="s">
        <v>587</v>
      </c>
      <c r="C225" s="823" t="s">
        <v>619</v>
      </c>
      <c r="D225" s="827">
        <v>20</v>
      </c>
      <c r="E225" s="828" t="s">
        <v>70</v>
      </c>
      <c r="F225" s="27"/>
      <c r="G225" s="590"/>
      <c r="H225" s="590"/>
      <c r="I225" s="590"/>
      <c r="J225" s="590"/>
      <c r="K225" s="581"/>
    </row>
    <row r="226" spans="1:11" ht="15.75" customHeight="1">
      <c r="A226" s="23">
        <v>30</v>
      </c>
      <c r="B226" s="473" t="s">
        <v>587</v>
      </c>
      <c r="C226" s="821" t="s">
        <v>620</v>
      </c>
      <c r="D226" s="829">
        <v>10</v>
      </c>
      <c r="E226" s="830" t="s">
        <v>561</v>
      </c>
      <c r="F226" s="27"/>
      <c r="G226" s="590"/>
      <c r="H226" s="590"/>
      <c r="I226" s="590"/>
      <c r="J226" s="590"/>
      <c r="K226" s="581"/>
    </row>
    <row r="227" spans="1:11" ht="15.75" customHeight="1">
      <c r="A227" s="23">
        <v>31</v>
      </c>
      <c r="B227" s="473" t="s">
        <v>587</v>
      </c>
      <c r="C227" s="821" t="s">
        <v>621</v>
      </c>
      <c r="D227" s="829">
        <v>20</v>
      </c>
      <c r="E227" s="830" t="s">
        <v>622</v>
      </c>
      <c r="F227" s="27"/>
      <c r="G227" s="590"/>
      <c r="H227" s="590"/>
      <c r="I227" s="590"/>
      <c r="J227" s="590"/>
      <c r="K227" s="581"/>
    </row>
    <row r="228" spans="1:11" ht="15.75" customHeight="1">
      <c r="A228" s="23">
        <v>32</v>
      </c>
      <c r="B228" s="473" t="s">
        <v>587</v>
      </c>
      <c r="C228" s="821" t="s">
        <v>623</v>
      </c>
      <c r="D228" s="829">
        <v>2</v>
      </c>
      <c r="E228" s="830" t="s">
        <v>624</v>
      </c>
      <c r="F228" s="27"/>
      <c r="G228" s="590"/>
      <c r="H228" s="590"/>
      <c r="I228" s="590"/>
      <c r="J228" s="590"/>
      <c r="K228" s="581"/>
    </row>
    <row r="229" spans="1:11" ht="15.75" customHeight="1">
      <c r="A229" s="23">
        <v>33</v>
      </c>
      <c r="B229" s="473" t="s">
        <v>587</v>
      </c>
      <c r="C229" s="831" t="s">
        <v>625</v>
      </c>
      <c r="D229" s="832">
        <v>1</v>
      </c>
      <c r="E229" s="833" t="s">
        <v>70</v>
      </c>
      <c r="F229" s="27"/>
      <c r="G229" s="590"/>
      <c r="H229" s="590"/>
      <c r="I229" s="590"/>
      <c r="J229" s="590"/>
      <c r="K229" s="581"/>
    </row>
    <row r="230" spans="1:11" ht="15.75" customHeight="1">
      <c r="A230" s="23"/>
      <c r="B230" s="19"/>
      <c r="C230" s="18"/>
      <c r="D230" s="23"/>
      <c r="E230" s="23"/>
      <c r="F230" s="27"/>
      <c r="G230" s="590"/>
      <c r="H230" s="590"/>
      <c r="I230" s="590"/>
      <c r="J230" s="590"/>
      <c r="K230" s="581"/>
    </row>
    <row r="231" spans="1:11" ht="15.75" customHeight="1">
      <c r="A231" s="23"/>
      <c r="B231" s="19"/>
      <c r="C231" s="18"/>
      <c r="D231" s="23"/>
      <c r="E231" s="23"/>
      <c r="F231" s="27"/>
      <c r="G231" s="590"/>
      <c r="H231" s="590"/>
      <c r="I231" s="590"/>
      <c r="J231" s="590"/>
      <c r="K231" s="581"/>
    </row>
    <row r="232" spans="1:11" ht="15.75" customHeight="1">
      <c r="A232" s="181"/>
      <c r="B232" s="834"/>
      <c r="C232" s="247"/>
      <c r="D232" s="181"/>
      <c r="E232" s="181"/>
      <c r="F232" s="182"/>
      <c r="G232" s="607"/>
      <c r="H232" s="607"/>
      <c r="I232" s="607"/>
      <c r="J232" s="607"/>
      <c r="K232" s="750"/>
    </row>
    <row r="233" spans="1:11" ht="15.75" customHeight="1">
      <c r="A233" s="751"/>
      <c r="B233" s="835"/>
      <c r="C233" s="812" t="s">
        <v>626</v>
      </c>
      <c r="D233" s="752"/>
      <c r="E233" s="752"/>
      <c r="F233" s="507"/>
      <c r="G233" s="753"/>
      <c r="H233" s="753"/>
      <c r="I233" s="753"/>
      <c r="J233" s="753"/>
      <c r="K233" s="267"/>
    </row>
    <row r="234" spans="1:11" ht="15.75" customHeight="1">
      <c r="A234" s="525">
        <v>1</v>
      </c>
      <c r="B234" s="526" t="s">
        <v>587</v>
      </c>
      <c r="C234" s="836" t="s">
        <v>627</v>
      </c>
      <c r="D234" s="837">
        <v>10</v>
      </c>
      <c r="E234" s="837" t="s">
        <v>220</v>
      </c>
      <c r="F234" s="838">
        <v>704</v>
      </c>
      <c r="G234" s="720">
        <f t="shared" ref="G234:G272" si="11">+F234*D234</f>
        <v>7040</v>
      </c>
      <c r="H234" s="721" t="s">
        <v>72</v>
      </c>
      <c r="I234" s="721" t="s">
        <v>210</v>
      </c>
      <c r="J234" s="824"/>
      <c r="K234" s="292"/>
    </row>
    <row r="235" spans="1:11" ht="15.75" customHeight="1">
      <c r="A235" s="531">
        <v>2</v>
      </c>
      <c r="B235" s="473" t="s">
        <v>587</v>
      </c>
      <c r="C235" s="836" t="s">
        <v>628</v>
      </c>
      <c r="D235" s="839">
        <v>1</v>
      </c>
      <c r="E235" s="839" t="s">
        <v>220</v>
      </c>
      <c r="F235" s="840">
        <v>2227.9899999999998</v>
      </c>
      <c r="G235" s="590">
        <f t="shared" si="11"/>
        <v>2227.9899999999998</v>
      </c>
      <c r="H235" s="320" t="s">
        <v>72</v>
      </c>
      <c r="I235" s="320" t="s">
        <v>210</v>
      </c>
      <c r="J235" s="585"/>
      <c r="K235" s="230"/>
    </row>
    <row r="236" spans="1:11" ht="15.75" customHeight="1">
      <c r="A236" s="531">
        <v>3</v>
      </c>
      <c r="B236" s="473" t="s">
        <v>587</v>
      </c>
      <c r="C236" s="836" t="s">
        <v>629</v>
      </c>
      <c r="D236" s="839">
        <v>10</v>
      </c>
      <c r="E236" s="596" t="s">
        <v>220</v>
      </c>
      <c r="F236" s="840">
        <v>3375</v>
      </c>
      <c r="G236" s="590">
        <f t="shared" si="11"/>
        <v>33750</v>
      </c>
      <c r="H236" s="320" t="s">
        <v>72</v>
      </c>
      <c r="I236" s="320" t="s">
        <v>210</v>
      </c>
      <c r="J236" s="585"/>
      <c r="K236" s="230"/>
    </row>
    <row r="237" spans="1:11" ht="15.75" customHeight="1">
      <c r="A237" s="531">
        <v>4</v>
      </c>
      <c r="B237" s="473" t="s">
        <v>587</v>
      </c>
      <c r="C237" s="836" t="s">
        <v>630</v>
      </c>
      <c r="D237" s="596">
        <v>3</v>
      </c>
      <c r="E237" s="596" t="s">
        <v>220</v>
      </c>
      <c r="F237" s="840">
        <v>2821</v>
      </c>
      <c r="G237" s="590">
        <f t="shared" si="11"/>
        <v>8463</v>
      </c>
      <c r="H237" s="320" t="s">
        <v>72</v>
      </c>
      <c r="I237" s="320" t="s">
        <v>210</v>
      </c>
      <c r="J237" s="585"/>
      <c r="K237" s="230"/>
    </row>
    <row r="238" spans="1:11" ht="15.75" customHeight="1">
      <c r="A238" s="531">
        <v>5</v>
      </c>
      <c r="B238" s="473" t="s">
        <v>587</v>
      </c>
      <c r="C238" s="836" t="s">
        <v>631</v>
      </c>
      <c r="D238" s="596">
        <v>2</v>
      </c>
      <c r="E238" s="839" t="s">
        <v>220</v>
      </c>
      <c r="F238" s="840">
        <v>2639</v>
      </c>
      <c r="G238" s="590">
        <f t="shared" si="11"/>
        <v>5278</v>
      </c>
      <c r="H238" s="320" t="s">
        <v>72</v>
      </c>
      <c r="I238" s="320" t="s">
        <v>210</v>
      </c>
      <c r="J238" s="585"/>
      <c r="K238" s="230"/>
    </row>
    <row r="239" spans="1:11" ht="15.75" customHeight="1">
      <c r="A239" s="531">
        <v>6</v>
      </c>
      <c r="B239" s="473" t="s">
        <v>587</v>
      </c>
      <c r="C239" s="836" t="s">
        <v>632</v>
      </c>
      <c r="D239" s="839">
        <v>2</v>
      </c>
      <c r="E239" s="839" t="s">
        <v>220</v>
      </c>
      <c r="F239" s="840">
        <v>6126</v>
      </c>
      <c r="G239" s="590">
        <f t="shared" si="11"/>
        <v>12252</v>
      </c>
      <c r="H239" s="320" t="s">
        <v>72</v>
      </c>
      <c r="I239" s="320" t="s">
        <v>210</v>
      </c>
      <c r="J239" s="585"/>
      <c r="K239" s="230"/>
    </row>
    <row r="240" spans="1:11" ht="15.75" customHeight="1">
      <c r="A240" s="531">
        <v>7</v>
      </c>
      <c r="B240" s="473" t="s">
        <v>587</v>
      </c>
      <c r="C240" s="836" t="s">
        <v>633</v>
      </c>
      <c r="D240" s="839">
        <v>2</v>
      </c>
      <c r="E240" s="839" t="s">
        <v>220</v>
      </c>
      <c r="F240" s="841">
        <v>2639</v>
      </c>
      <c r="G240" s="590">
        <f t="shared" si="11"/>
        <v>5278</v>
      </c>
      <c r="H240" s="320" t="s">
        <v>72</v>
      </c>
      <c r="I240" s="320" t="s">
        <v>210</v>
      </c>
      <c r="J240" s="585"/>
      <c r="K240" s="230"/>
    </row>
    <row r="241" spans="1:11" ht="15.75" customHeight="1">
      <c r="A241" s="531">
        <v>8</v>
      </c>
      <c r="B241" s="473" t="s">
        <v>587</v>
      </c>
      <c r="C241" s="836" t="s">
        <v>634</v>
      </c>
      <c r="D241" s="839">
        <v>2</v>
      </c>
      <c r="E241" s="596" t="s">
        <v>220</v>
      </c>
      <c r="F241" s="841">
        <v>2639</v>
      </c>
      <c r="G241" s="590">
        <f t="shared" si="11"/>
        <v>5278</v>
      </c>
      <c r="H241" s="320" t="s">
        <v>72</v>
      </c>
      <c r="I241" s="320" t="s">
        <v>210</v>
      </c>
      <c r="J241" s="585"/>
      <c r="K241" s="230"/>
    </row>
    <row r="242" spans="1:11" ht="15.75" customHeight="1">
      <c r="A242" s="531">
        <v>9</v>
      </c>
      <c r="B242" s="473" t="s">
        <v>587</v>
      </c>
      <c r="C242" s="836" t="s">
        <v>635</v>
      </c>
      <c r="D242" s="596">
        <v>5</v>
      </c>
      <c r="E242" s="839" t="s">
        <v>220</v>
      </c>
      <c r="F242" s="841">
        <v>3154</v>
      </c>
      <c r="G242" s="590">
        <f t="shared" si="11"/>
        <v>15770</v>
      </c>
      <c r="H242" s="320" t="s">
        <v>72</v>
      </c>
      <c r="I242" s="320" t="s">
        <v>210</v>
      </c>
      <c r="J242" s="585"/>
      <c r="K242" s="230"/>
    </row>
    <row r="243" spans="1:11" ht="15.75" customHeight="1">
      <c r="A243" s="531">
        <v>10</v>
      </c>
      <c r="B243" s="473" t="s">
        <v>587</v>
      </c>
      <c r="C243" s="842" t="s">
        <v>636</v>
      </c>
      <c r="D243" s="839">
        <v>10</v>
      </c>
      <c r="E243" s="839" t="s">
        <v>220</v>
      </c>
      <c r="F243" s="841">
        <v>2810</v>
      </c>
      <c r="G243" s="590">
        <f t="shared" si="11"/>
        <v>28100</v>
      </c>
      <c r="H243" s="320" t="s">
        <v>72</v>
      </c>
      <c r="I243" s="320" t="s">
        <v>210</v>
      </c>
      <c r="J243" s="585"/>
      <c r="K243" s="230"/>
    </row>
    <row r="244" spans="1:11" ht="15.75" customHeight="1">
      <c r="A244" s="531">
        <v>11</v>
      </c>
      <c r="B244" s="473" t="s">
        <v>587</v>
      </c>
      <c r="C244" s="836" t="s">
        <v>637</v>
      </c>
      <c r="D244" s="839">
        <v>15</v>
      </c>
      <c r="E244" s="839" t="s">
        <v>220</v>
      </c>
      <c r="F244" s="840">
        <v>13592</v>
      </c>
      <c r="G244" s="590">
        <f t="shared" si="11"/>
        <v>203880</v>
      </c>
      <c r="H244" s="320" t="s">
        <v>72</v>
      </c>
      <c r="I244" s="320" t="s">
        <v>210</v>
      </c>
      <c r="J244" s="585"/>
      <c r="K244" s="230"/>
    </row>
    <row r="245" spans="1:11" ht="15.75" customHeight="1">
      <c r="A245" s="531">
        <v>12</v>
      </c>
      <c r="B245" s="473" t="s">
        <v>587</v>
      </c>
      <c r="C245" s="836" t="s">
        <v>638</v>
      </c>
      <c r="D245" s="839">
        <v>2</v>
      </c>
      <c r="E245" s="596" t="s">
        <v>220</v>
      </c>
      <c r="F245" s="841">
        <v>40548</v>
      </c>
      <c r="G245" s="590">
        <f t="shared" si="11"/>
        <v>81096</v>
      </c>
      <c r="H245" s="320" t="s">
        <v>72</v>
      </c>
      <c r="I245" s="320" t="s">
        <v>210</v>
      </c>
      <c r="J245" s="585"/>
      <c r="K245" s="230"/>
    </row>
    <row r="246" spans="1:11" ht="15.75" customHeight="1">
      <c r="A246" s="531">
        <v>13</v>
      </c>
      <c r="B246" s="473" t="s">
        <v>587</v>
      </c>
      <c r="C246" s="836" t="s">
        <v>639</v>
      </c>
      <c r="D246" s="839">
        <v>3</v>
      </c>
      <c r="E246" s="205" t="s">
        <v>220</v>
      </c>
      <c r="F246" s="107">
        <v>29752</v>
      </c>
      <c r="G246" s="590">
        <f t="shared" si="11"/>
        <v>89256</v>
      </c>
      <c r="H246" s="320" t="s">
        <v>72</v>
      </c>
      <c r="I246" s="320" t="s">
        <v>210</v>
      </c>
      <c r="J246" s="585"/>
      <c r="K246" s="230"/>
    </row>
    <row r="247" spans="1:11" ht="15.75" customHeight="1">
      <c r="A247" s="531">
        <v>14</v>
      </c>
      <c r="B247" s="473" t="s">
        <v>587</v>
      </c>
      <c r="C247" s="836" t="s">
        <v>640</v>
      </c>
      <c r="D247" s="205">
        <v>4</v>
      </c>
      <c r="E247" s="205" t="s">
        <v>220</v>
      </c>
      <c r="F247" s="107">
        <v>30982</v>
      </c>
      <c r="G247" s="590">
        <f t="shared" si="11"/>
        <v>123928</v>
      </c>
      <c r="H247" s="320" t="s">
        <v>72</v>
      </c>
      <c r="I247" s="320" t="s">
        <v>210</v>
      </c>
      <c r="J247" s="585"/>
      <c r="K247" s="230"/>
    </row>
    <row r="248" spans="1:11" ht="15.75" customHeight="1">
      <c r="A248" s="531">
        <v>15</v>
      </c>
      <c r="B248" s="473" t="s">
        <v>587</v>
      </c>
      <c r="C248" s="836" t="s">
        <v>641</v>
      </c>
      <c r="D248" s="205">
        <v>50</v>
      </c>
      <c r="E248" s="205" t="s">
        <v>220</v>
      </c>
      <c r="F248" s="107">
        <v>27</v>
      </c>
      <c r="G248" s="590">
        <f t="shared" si="11"/>
        <v>1350</v>
      </c>
      <c r="H248" s="320" t="s">
        <v>72</v>
      </c>
      <c r="I248" s="320" t="s">
        <v>210</v>
      </c>
      <c r="J248" s="585"/>
      <c r="K248" s="230"/>
    </row>
    <row r="249" spans="1:11" ht="15.75" customHeight="1">
      <c r="A249" s="531">
        <v>16</v>
      </c>
      <c r="B249" s="473" t="s">
        <v>587</v>
      </c>
      <c r="C249" s="836" t="s">
        <v>642</v>
      </c>
      <c r="D249" s="205">
        <v>50</v>
      </c>
      <c r="E249" s="205" t="s">
        <v>220</v>
      </c>
      <c r="F249" s="107">
        <v>53</v>
      </c>
      <c r="G249" s="590">
        <f t="shared" si="11"/>
        <v>2650</v>
      </c>
      <c r="H249" s="320" t="s">
        <v>72</v>
      </c>
      <c r="I249" s="320" t="s">
        <v>210</v>
      </c>
      <c r="J249" s="585"/>
      <c r="K249" s="230"/>
    </row>
    <row r="250" spans="1:11" ht="15.75" customHeight="1">
      <c r="A250" s="531">
        <v>17</v>
      </c>
      <c r="B250" s="473" t="s">
        <v>587</v>
      </c>
      <c r="C250" s="836" t="s">
        <v>643</v>
      </c>
      <c r="D250" s="205">
        <v>70</v>
      </c>
      <c r="E250" s="205" t="s">
        <v>220</v>
      </c>
      <c r="F250" s="107">
        <v>1561</v>
      </c>
      <c r="G250" s="590">
        <f t="shared" si="11"/>
        <v>109270</v>
      </c>
      <c r="H250" s="320" t="s">
        <v>72</v>
      </c>
      <c r="I250" s="320" t="s">
        <v>210</v>
      </c>
      <c r="J250" s="585"/>
      <c r="K250" s="230"/>
    </row>
    <row r="251" spans="1:11" ht="15.75" customHeight="1">
      <c r="A251" s="531">
        <v>18</v>
      </c>
      <c r="B251" s="473" t="s">
        <v>587</v>
      </c>
      <c r="C251" s="836" t="s">
        <v>644</v>
      </c>
      <c r="D251" s="205">
        <v>70</v>
      </c>
      <c r="E251" s="205" t="s">
        <v>220</v>
      </c>
      <c r="F251" s="107">
        <v>1577</v>
      </c>
      <c r="G251" s="590">
        <f t="shared" si="11"/>
        <v>110390</v>
      </c>
      <c r="H251" s="320" t="s">
        <v>72</v>
      </c>
      <c r="I251" s="320" t="s">
        <v>210</v>
      </c>
      <c r="J251" s="585"/>
      <c r="K251" s="230"/>
    </row>
    <row r="252" spans="1:11" ht="15.75" customHeight="1">
      <c r="A252" s="531">
        <v>19</v>
      </c>
      <c r="B252" s="473" t="s">
        <v>587</v>
      </c>
      <c r="C252" s="836" t="s">
        <v>645</v>
      </c>
      <c r="D252" s="205">
        <v>70</v>
      </c>
      <c r="E252" s="205" t="s">
        <v>220</v>
      </c>
      <c r="F252" s="107">
        <v>1585</v>
      </c>
      <c r="G252" s="590">
        <f t="shared" si="11"/>
        <v>110950</v>
      </c>
      <c r="H252" s="320" t="s">
        <v>72</v>
      </c>
      <c r="I252" s="320" t="s">
        <v>210</v>
      </c>
      <c r="J252" s="585"/>
      <c r="K252" s="230"/>
    </row>
    <row r="253" spans="1:11" ht="15.75" customHeight="1">
      <c r="A253" s="531">
        <v>20</v>
      </c>
      <c r="B253" s="473" t="s">
        <v>587</v>
      </c>
      <c r="C253" s="836" t="s">
        <v>646</v>
      </c>
      <c r="D253" s="205">
        <v>15</v>
      </c>
      <c r="E253" s="205" t="s">
        <v>220</v>
      </c>
      <c r="F253" s="107">
        <v>458</v>
      </c>
      <c r="G253" s="590">
        <f t="shared" si="11"/>
        <v>6870</v>
      </c>
      <c r="H253" s="320" t="s">
        <v>72</v>
      </c>
      <c r="I253" s="320" t="s">
        <v>210</v>
      </c>
      <c r="J253" s="585"/>
      <c r="K253" s="230"/>
    </row>
    <row r="254" spans="1:11" ht="15.75" customHeight="1">
      <c r="A254" s="531">
        <v>21</v>
      </c>
      <c r="B254" s="473" t="s">
        <v>587</v>
      </c>
      <c r="C254" s="836" t="s">
        <v>647</v>
      </c>
      <c r="D254" s="205">
        <v>10</v>
      </c>
      <c r="E254" s="205" t="s">
        <v>220</v>
      </c>
      <c r="F254" s="107">
        <v>720</v>
      </c>
      <c r="G254" s="590">
        <f t="shared" si="11"/>
        <v>7200</v>
      </c>
      <c r="H254" s="320" t="s">
        <v>72</v>
      </c>
      <c r="I254" s="320" t="s">
        <v>210</v>
      </c>
      <c r="J254" s="585"/>
      <c r="K254" s="230"/>
    </row>
    <row r="255" spans="1:11" ht="15.75" customHeight="1">
      <c r="A255" s="531">
        <v>22</v>
      </c>
      <c r="B255" s="473" t="s">
        <v>587</v>
      </c>
      <c r="C255" s="836" t="s">
        <v>648</v>
      </c>
      <c r="D255" s="205">
        <v>30</v>
      </c>
      <c r="E255" s="205" t="s">
        <v>220</v>
      </c>
      <c r="F255" s="841">
        <v>245</v>
      </c>
      <c r="G255" s="590">
        <f t="shared" si="11"/>
        <v>7350</v>
      </c>
      <c r="H255" s="320" t="s">
        <v>72</v>
      </c>
      <c r="I255" s="320" t="s">
        <v>210</v>
      </c>
      <c r="J255" s="585"/>
      <c r="K255" s="230"/>
    </row>
    <row r="256" spans="1:11" ht="15.75" customHeight="1">
      <c r="A256" s="531">
        <v>23</v>
      </c>
      <c r="B256" s="473" t="s">
        <v>587</v>
      </c>
      <c r="C256" s="836" t="s">
        <v>649</v>
      </c>
      <c r="D256" s="205">
        <v>10</v>
      </c>
      <c r="E256" s="205" t="s">
        <v>220</v>
      </c>
      <c r="F256" s="841">
        <v>7596</v>
      </c>
      <c r="G256" s="590">
        <f t="shared" si="11"/>
        <v>75960</v>
      </c>
      <c r="H256" s="320" t="s">
        <v>72</v>
      </c>
      <c r="I256" s="320" t="s">
        <v>210</v>
      </c>
      <c r="J256" s="585"/>
      <c r="K256" s="230"/>
    </row>
    <row r="257" spans="1:11" ht="15.75" customHeight="1">
      <c r="A257" s="531">
        <v>24</v>
      </c>
      <c r="B257" s="473" t="s">
        <v>587</v>
      </c>
      <c r="C257" s="836" t="s">
        <v>650</v>
      </c>
      <c r="D257" s="205">
        <v>20</v>
      </c>
      <c r="E257" s="205" t="s">
        <v>220</v>
      </c>
      <c r="F257" s="841">
        <v>5805</v>
      </c>
      <c r="G257" s="590">
        <f t="shared" si="11"/>
        <v>116100</v>
      </c>
      <c r="H257" s="320" t="s">
        <v>72</v>
      </c>
      <c r="I257" s="320" t="s">
        <v>210</v>
      </c>
      <c r="J257" s="585"/>
      <c r="K257" s="230"/>
    </row>
    <row r="258" spans="1:11" ht="15.75" customHeight="1">
      <c r="A258" s="531">
        <v>25</v>
      </c>
      <c r="B258" s="473" t="s">
        <v>587</v>
      </c>
      <c r="C258" s="836" t="s">
        <v>651</v>
      </c>
      <c r="D258" s="205">
        <v>12</v>
      </c>
      <c r="E258" s="205" t="s">
        <v>220</v>
      </c>
      <c r="F258" s="841">
        <v>3794</v>
      </c>
      <c r="G258" s="590">
        <f t="shared" si="11"/>
        <v>45528</v>
      </c>
      <c r="H258" s="320" t="s">
        <v>72</v>
      </c>
      <c r="I258" s="320" t="s">
        <v>210</v>
      </c>
      <c r="J258" s="585"/>
      <c r="K258" s="230"/>
    </row>
    <row r="259" spans="1:11" ht="15.75" customHeight="1">
      <c r="A259" s="531">
        <v>26</v>
      </c>
      <c r="B259" s="473" t="s">
        <v>587</v>
      </c>
      <c r="C259" s="836" t="s">
        <v>652</v>
      </c>
      <c r="D259" s="205">
        <v>10</v>
      </c>
      <c r="E259" s="205" t="s">
        <v>220</v>
      </c>
      <c r="F259" s="841">
        <v>7135</v>
      </c>
      <c r="G259" s="590">
        <f t="shared" si="11"/>
        <v>71350</v>
      </c>
      <c r="H259" s="320" t="s">
        <v>72</v>
      </c>
      <c r="I259" s="320" t="s">
        <v>210</v>
      </c>
      <c r="J259" s="585"/>
      <c r="K259" s="230"/>
    </row>
    <row r="260" spans="1:11" ht="15.75" customHeight="1">
      <c r="A260" s="531">
        <v>27</v>
      </c>
      <c r="B260" s="473" t="s">
        <v>587</v>
      </c>
      <c r="C260" s="843" t="s">
        <v>653</v>
      </c>
      <c r="D260" s="205">
        <v>10</v>
      </c>
      <c r="E260" s="205" t="s">
        <v>220</v>
      </c>
      <c r="F260" s="107">
        <v>5653</v>
      </c>
      <c r="G260" s="590">
        <f t="shared" si="11"/>
        <v>56530</v>
      </c>
      <c r="H260" s="320" t="s">
        <v>72</v>
      </c>
      <c r="I260" s="320" t="s">
        <v>210</v>
      </c>
      <c r="J260" s="585"/>
      <c r="K260" s="230"/>
    </row>
    <row r="261" spans="1:11" ht="15.75" customHeight="1">
      <c r="A261" s="531">
        <v>28</v>
      </c>
      <c r="B261" s="473" t="s">
        <v>587</v>
      </c>
      <c r="C261" s="844" t="s">
        <v>654</v>
      </c>
      <c r="D261" s="205">
        <v>10</v>
      </c>
      <c r="E261" s="205" t="s">
        <v>220</v>
      </c>
      <c r="F261" s="107">
        <v>6170</v>
      </c>
      <c r="G261" s="590">
        <f t="shared" si="11"/>
        <v>61700</v>
      </c>
      <c r="H261" s="320" t="s">
        <v>72</v>
      </c>
      <c r="I261" s="320" t="s">
        <v>210</v>
      </c>
      <c r="J261" s="585"/>
      <c r="K261" s="230"/>
    </row>
    <row r="262" spans="1:11" ht="15.75" customHeight="1">
      <c r="A262" s="531">
        <v>29</v>
      </c>
      <c r="B262" s="473" t="s">
        <v>587</v>
      </c>
      <c r="C262" s="844" t="s">
        <v>655</v>
      </c>
      <c r="D262" s="205">
        <v>2</v>
      </c>
      <c r="E262" s="205" t="s">
        <v>220</v>
      </c>
      <c r="F262" s="107">
        <v>2639</v>
      </c>
      <c r="G262" s="590">
        <f t="shared" si="11"/>
        <v>5278</v>
      </c>
      <c r="H262" s="320" t="s">
        <v>72</v>
      </c>
      <c r="I262" s="320" t="s">
        <v>210</v>
      </c>
      <c r="J262" s="585"/>
      <c r="K262" s="230"/>
    </row>
    <row r="263" spans="1:11" ht="15.75" customHeight="1">
      <c r="A263" s="531">
        <v>30</v>
      </c>
      <c r="B263" s="473" t="s">
        <v>587</v>
      </c>
      <c r="C263" s="844" t="s">
        <v>656</v>
      </c>
      <c r="D263" s="205">
        <v>4</v>
      </c>
      <c r="E263" s="205" t="s">
        <v>220</v>
      </c>
      <c r="F263" s="107">
        <v>2101</v>
      </c>
      <c r="G263" s="590">
        <f t="shared" si="11"/>
        <v>8404</v>
      </c>
      <c r="H263" s="320" t="s">
        <v>72</v>
      </c>
      <c r="I263" s="320" t="s">
        <v>210</v>
      </c>
      <c r="J263" s="585"/>
      <c r="K263" s="230"/>
    </row>
    <row r="264" spans="1:11" ht="15.75" customHeight="1">
      <c r="A264" s="531">
        <v>31</v>
      </c>
      <c r="B264" s="473" t="s">
        <v>587</v>
      </c>
      <c r="C264" s="844" t="s">
        <v>657</v>
      </c>
      <c r="D264" s="205">
        <v>10</v>
      </c>
      <c r="E264" s="205" t="s">
        <v>220</v>
      </c>
      <c r="F264" s="107">
        <v>1726</v>
      </c>
      <c r="G264" s="590">
        <f t="shared" si="11"/>
        <v>17260</v>
      </c>
      <c r="H264" s="320" t="s">
        <v>72</v>
      </c>
      <c r="I264" s="320" t="s">
        <v>210</v>
      </c>
      <c r="J264" s="585"/>
      <c r="K264" s="230"/>
    </row>
    <row r="265" spans="1:11" ht="15.75" customHeight="1">
      <c r="A265" s="531">
        <v>32</v>
      </c>
      <c r="B265" s="473" t="s">
        <v>587</v>
      </c>
      <c r="C265" s="844" t="s">
        <v>658</v>
      </c>
      <c r="D265" s="329">
        <v>10</v>
      </c>
      <c r="E265" s="205" t="s">
        <v>220</v>
      </c>
      <c r="F265" s="107">
        <v>6426</v>
      </c>
      <c r="G265" s="590">
        <f t="shared" si="11"/>
        <v>64260</v>
      </c>
      <c r="H265" s="320" t="s">
        <v>72</v>
      </c>
      <c r="I265" s="320" t="s">
        <v>210</v>
      </c>
      <c r="J265" s="585"/>
      <c r="K265" s="230"/>
    </row>
    <row r="266" spans="1:11" ht="15.75" customHeight="1">
      <c r="A266" s="531">
        <v>33</v>
      </c>
      <c r="B266" s="473" t="s">
        <v>587</v>
      </c>
      <c r="C266" s="844" t="s">
        <v>659</v>
      </c>
      <c r="D266" s="845">
        <v>1</v>
      </c>
      <c r="E266" s="205" t="s">
        <v>660</v>
      </c>
      <c r="F266" s="846">
        <v>142600</v>
      </c>
      <c r="G266" s="590">
        <f t="shared" si="11"/>
        <v>142600</v>
      </c>
      <c r="H266" s="320" t="s">
        <v>72</v>
      </c>
      <c r="I266" s="320" t="s">
        <v>210</v>
      </c>
      <c r="J266" s="585"/>
      <c r="K266" s="230"/>
    </row>
    <row r="267" spans="1:11" ht="15.75" customHeight="1">
      <c r="A267" s="531">
        <v>34</v>
      </c>
      <c r="B267" s="473" t="s">
        <v>587</v>
      </c>
      <c r="C267" s="844" t="s">
        <v>661</v>
      </c>
      <c r="D267" s="845">
        <v>1</v>
      </c>
      <c r="E267" s="205" t="s">
        <v>660</v>
      </c>
      <c r="F267" s="847">
        <v>142600</v>
      </c>
      <c r="G267" s="590">
        <f t="shared" si="11"/>
        <v>142600</v>
      </c>
      <c r="H267" s="320" t="s">
        <v>72</v>
      </c>
      <c r="I267" s="320" t="s">
        <v>210</v>
      </c>
      <c r="J267" s="585"/>
      <c r="K267" s="230"/>
    </row>
    <row r="268" spans="1:11" ht="15.75" customHeight="1">
      <c r="A268" s="531">
        <v>35</v>
      </c>
      <c r="B268" s="473" t="s">
        <v>587</v>
      </c>
      <c r="C268" s="844" t="s">
        <v>662</v>
      </c>
      <c r="D268" s="845">
        <v>100</v>
      </c>
      <c r="E268" s="205" t="s">
        <v>220</v>
      </c>
      <c r="F268" s="847">
        <v>376</v>
      </c>
      <c r="G268" s="590">
        <f t="shared" si="11"/>
        <v>37600</v>
      </c>
      <c r="H268" s="320" t="s">
        <v>72</v>
      </c>
      <c r="I268" s="320" t="s">
        <v>210</v>
      </c>
      <c r="J268" s="585"/>
      <c r="K268" s="230"/>
    </row>
    <row r="269" spans="1:11" ht="15.75" customHeight="1">
      <c r="A269" s="531">
        <v>36</v>
      </c>
      <c r="B269" s="473" t="s">
        <v>587</v>
      </c>
      <c r="C269" s="844" t="s">
        <v>663</v>
      </c>
      <c r="D269" s="845">
        <v>15</v>
      </c>
      <c r="E269" s="205" t="s">
        <v>220</v>
      </c>
      <c r="F269" s="847">
        <v>5984</v>
      </c>
      <c r="G269" s="590">
        <f t="shared" si="11"/>
        <v>89760</v>
      </c>
      <c r="H269" s="320" t="s">
        <v>72</v>
      </c>
      <c r="I269" s="320" t="s">
        <v>210</v>
      </c>
      <c r="J269" s="585"/>
      <c r="K269" s="230"/>
    </row>
    <row r="270" spans="1:11" ht="15.75" customHeight="1">
      <c r="A270" s="531">
        <v>37</v>
      </c>
      <c r="B270" s="473" t="s">
        <v>587</v>
      </c>
      <c r="C270" s="844" t="s">
        <v>664</v>
      </c>
      <c r="D270" s="845">
        <v>15</v>
      </c>
      <c r="E270" s="205" t="s">
        <v>220</v>
      </c>
      <c r="F270" s="847">
        <v>3256</v>
      </c>
      <c r="G270" s="590">
        <f t="shared" si="11"/>
        <v>48840</v>
      </c>
      <c r="H270" s="320" t="s">
        <v>72</v>
      </c>
      <c r="I270" s="320" t="s">
        <v>210</v>
      </c>
      <c r="J270" s="585"/>
      <c r="K270" s="230"/>
    </row>
    <row r="271" spans="1:11" ht="15.75" customHeight="1">
      <c r="A271" s="531">
        <v>38</v>
      </c>
      <c r="B271" s="473" t="s">
        <v>587</v>
      </c>
      <c r="C271" s="844" t="s">
        <v>665</v>
      </c>
      <c r="D271" s="845">
        <v>30</v>
      </c>
      <c r="E271" s="205" t="s">
        <v>220</v>
      </c>
      <c r="F271" s="847">
        <v>1785</v>
      </c>
      <c r="G271" s="590">
        <f t="shared" si="11"/>
        <v>53550</v>
      </c>
      <c r="H271" s="320" t="s">
        <v>72</v>
      </c>
      <c r="I271" s="320" t="s">
        <v>210</v>
      </c>
      <c r="J271" s="585"/>
      <c r="K271" s="230"/>
    </row>
    <row r="272" spans="1:11" ht="15.75" customHeight="1">
      <c r="A272" s="531">
        <v>39</v>
      </c>
      <c r="B272" s="473" t="s">
        <v>587</v>
      </c>
      <c r="C272" s="844" t="s">
        <v>666</v>
      </c>
      <c r="D272" s="845">
        <v>15</v>
      </c>
      <c r="E272" s="205" t="s">
        <v>220</v>
      </c>
      <c r="F272" s="847">
        <v>2460</v>
      </c>
      <c r="G272" s="590">
        <f t="shared" si="11"/>
        <v>36900</v>
      </c>
      <c r="H272" s="320" t="s">
        <v>72</v>
      </c>
      <c r="I272" s="320" t="s">
        <v>210</v>
      </c>
      <c r="J272" s="585"/>
      <c r="K272" s="230"/>
    </row>
    <row r="273" spans="1:11" ht="15.75" customHeight="1">
      <c r="A273" s="531">
        <v>40</v>
      </c>
      <c r="B273" s="473" t="s">
        <v>587</v>
      </c>
      <c r="C273" s="848" t="s">
        <v>667</v>
      </c>
      <c r="D273" s="849">
        <v>1</v>
      </c>
      <c r="E273" s="850" t="s">
        <v>70</v>
      </c>
      <c r="F273" s="847"/>
      <c r="G273" s="590"/>
      <c r="H273" s="320" t="s">
        <v>72</v>
      </c>
      <c r="I273" s="320" t="s">
        <v>210</v>
      </c>
      <c r="J273" s="585"/>
      <c r="K273" s="230"/>
    </row>
    <row r="274" spans="1:11" ht="15.75" customHeight="1">
      <c r="A274" s="531">
        <v>41</v>
      </c>
      <c r="B274" s="473" t="s">
        <v>587</v>
      </c>
      <c r="C274" s="848" t="s">
        <v>668</v>
      </c>
      <c r="D274" s="849">
        <v>100</v>
      </c>
      <c r="E274" s="850" t="s">
        <v>669</v>
      </c>
      <c r="F274" s="847"/>
      <c r="G274" s="590"/>
      <c r="H274" s="320" t="s">
        <v>72</v>
      </c>
      <c r="I274" s="320" t="s">
        <v>210</v>
      </c>
      <c r="J274" s="590"/>
      <c r="K274" s="318"/>
    </row>
    <row r="275" spans="1:11" ht="15.75" customHeight="1">
      <c r="A275" s="531">
        <v>42</v>
      </c>
      <c r="B275" s="473" t="s">
        <v>587</v>
      </c>
      <c r="C275" s="848" t="s">
        <v>670</v>
      </c>
      <c r="D275" s="849">
        <v>100</v>
      </c>
      <c r="E275" s="850" t="s">
        <v>669</v>
      </c>
      <c r="F275" s="847"/>
      <c r="G275" s="590"/>
      <c r="H275" s="320"/>
      <c r="I275" s="320"/>
      <c r="J275" s="590"/>
      <c r="K275" s="318"/>
    </row>
    <row r="276" spans="1:11" ht="15.75" customHeight="1">
      <c r="A276" s="531">
        <v>43</v>
      </c>
      <c r="B276" s="473" t="s">
        <v>587</v>
      </c>
      <c r="C276" s="848" t="s">
        <v>671</v>
      </c>
      <c r="D276" s="849">
        <v>100</v>
      </c>
      <c r="E276" s="850" t="s">
        <v>669</v>
      </c>
      <c r="F276" s="847"/>
      <c r="G276" s="590"/>
      <c r="H276" s="320"/>
      <c r="I276" s="320"/>
      <c r="J276" s="590"/>
      <c r="K276" s="318"/>
    </row>
    <row r="277" spans="1:11" ht="15.75" customHeight="1">
      <c r="A277" s="531">
        <v>44</v>
      </c>
      <c r="B277" s="473" t="s">
        <v>587</v>
      </c>
      <c r="C277" s="848" t="s">
        <v>672</v>
      </c>
      <c r="D277" s="849">
        <v>30</v>
      </c>
      <c r="E277" s="850" t="s">
        <v>70</v>
      </c>
      <c r="F277" s="847"/>
      <c r="G277" s="590"/>
      <c r="H277" s="320"/>
      <c r="I277" s="320"/>
      <c r="J277" s="590"/>
      <c r="K277" s="318"/>
    </row>
    <row r="278" spans="1:11" ht="15.75" customHeight="1">
      <c r="A278" s="531">
        <v>45</v>
      </c>
      <c r="B278" s="473" t="s">
        <v>587</v>
      </c>
      <c r="C278" s="848" t="s">
        <v>673</v>
      </c>
      <c r="D278" s="849">
        <v>30</v>
      </c>
      <c r="E278" s="850" t="s">
        <v>110</v>
      </c>
      <c r="F278" s="847"/>
      <c r="G278" s="590"/>
      <c r="H278" s="320"/>
      <c r="I278" s="320"/>
      <c r="J278" s="590"/>
      <c r="K278" s="318"/>
    </row>
    <row r="279" spans="1:11" ht="15.75" customHeight="1">
      <c r="A279" s="531">
        <v>46</v>
      </c>
      <c r="B279" s="473" t="s">
        <v>587</v>
      </c>
      <c r="C279" s="848" t="s">
        <v>674</v>
      </c>
      <c r="D279" s="849">
        <v>12</v>
      </c>
      <c r="E279" s="850" t="s">
        <v>70</v>
      </c>
      <c r="F279" s="847"/>
      <c r="G279" s="590"/>
      <c r="H279" s="320"/>
      <c r="I279" s="320"/>
      <c r="J279" s="590"/>
      <c r="K279" s="318"/>
    </row>
    <row r="280" spans="1:11" ht="15.75" customHeight="1">
      <c r="A280" s="531">
        <v>47</v>
      </c>
      <c r="B280" s="473" t="s">
        <v>587</v>
      </c>
      <c r="C280" s="848" t="s">
        <v>675</v>
      </c>
      <c r="D280" s="849">
        <v>8</v>
      </c>
      <c r="E280" s="850" t="s">
        <v>70</v>
      </c>
      <c r="F280" s="847"/>
      <c r="G280" s="590"/>
      <c r="H280" s="320"/>
      <c r="I280" s="320"/>
      <c r="J280" s="590"/>
      <c r="K280" s="318"/>
    </row>
    <row r="281" spans="1:11" ht="15.75" customHeight="1">
      <c r="A281" s="531">
        <v>48</v>
      </c>
      <c r="B281" s="473" t="s">
        <v>587</v>
      </c>
      <c r="C281" s="848" t="s">
        <v>676</v>
      </c>
      <c r="D281" s="849">
        <v>8</v>
      </c>
      <c r="E281" s="850" t="s">
        <v>70</v>
      </c>
      <c r="F281" s="847"/>
      <c r="G281" s="590"/>
      <c r="H281" s="320"/>
      <c r="I281" s="320"/>
      <c r="J281" s="590"/>
      <c r="K281" s="318"/>
    </row>
    <row r="282" spans="1:11" ht="15.75" customHeight="1">
      <c r="A282" s="531">
        <v>49</v>
      </c>
      <c r="B282" s="473" t="s">
        <v>587</v>
      </c>
      <c r="C282" s="851" t="s">
        <v>677</v>
      </c>
      <c r="D282" s="852">
        <v>2</v>
      </c>
      <c r="E282" s="850" t="s">
        <v>70</v>
      </c>
      <c r="F282" s="847"/>
      <c r="G282" s="590"/>
      <c r="H282" s="320"/>
      <c r="I282" s="320"/>
      <c r="J282" s="590"/>
      <c r="K282" s="318"/>
    </row>
    <row r="283" spans="1:11" ht="15.75" customHeight="1">
      <c r="A283" s="531">
        <v>50</v>
      </c>
      <c r="B283" s="473" t="s">
        <v>587</v>
      </c>
      <c r="C283" s="851" t="s">
        <v>678</v>
      </c>
      <c r="D283" s="852">
        <v>50</v>
      </c>
      <c r="E283" s="850" t="s">
        <v>70</v>
      </c>
      <c r="F283" s="847"/>
      <c r="G283" s="590"/>
      <c r="H283" s="320"/>
      <c r="I283" s="320"/>
      <c r="J283" s="590"/>
      <c r="K283" s="318"/>
    </row>
    <row r="284" spans="1:11" ht="15.75" customHeight="1">
      <c r="A284" s="531">
        <v>51</v>
      </c>
      <c r="B284" s="473" t="s">
        <v>587</v>
      </c>
      <c r="C284" s="851" t="s">
        <v>679</v>
      </c>
      <c r="D284" s="852">
        <v>1</v>
      </c>
      <c r="E284" s="850" t="s">
        <v>70</v>
      </c>
      <c r="F284" s="847"/>
      <c r="G284" s="590"/>
      <c r="H284" s="320"/>
      <c r="I284" s="320"/>
      <c r="J284" s="590"/>
      <c r="K284" s="318"/>
    </row>
    <row r="285" spans="1:11" ht="15.75" customHeight="1">
      <c r="A285" s="572"/>
      <c r="B285" s="473"/>
      <c r="C285" s="853"/>
      <c r="D285" s="845"/>
      <c r="E285" s="205"/>
      <c r="F285" s="847"/>
      <c r="G285" s="590"/>
      <c r="H285" s="320"/>
      <c r="I285" s="320"/>
      <c r="J285" s="590"/>
      <c r="K285" s="318"/>
    </row>
    <row r="286" spans="1:11" ht="15.75" customHeight="1">
      <c r="A286" s="573"/>
      <c r="B286" s="854"/>
      <c r="C286" s="855"/>
      <c r="D286" s="856"/>
      <c r="E286" s="856"/>
      <c r="F286" s="857"/>
      <c r="G286" s="858">
        <f>+F286*D286</f>
        <v>0</v>
      </c>
      <c r="H286" s="859"/>
      <c r="I286" s="859"/>
      <c r="J286" s="859"/>
      <c r="K286" s="262"/>
    </row>
    <row r="287" spans="1:11" ht="15.75" customHeight="1">
      <c r="A287" s="860"/>
      <c r="B287" s="861"/>
      <c r="C287" s="862"/>
      <c r="D287" s="863"/>
      <c r="E287" s="864"/>
      <c r="F287" s="70"/>
      <c r="G287" s="865" t="s">
        <v>541</v>
      </c>
      <c r="H287" s="797"/>
      <c r="I287" s="797"/>
      <c r="J287" s="797"/>
      <c r="K287" s="795">
        <f>SUM(G234:G285)</f>
        <v>2051846.99</v>
      </c>
    </row>
    <row r="288" spans="1:11" ht="15.75" customHeight="1">
      <c r="A288" s="866"/>
      <c r="B288" s="867"/>
      <c r="C288" s="868" t="s">
        <v>680</v>
      </c>
      <c r="D288" s="869"/>
      <c r="E288" s="870"/>
      <c r="F288" s="871"/>
      <c r="G288" s="872"/>
      <c r="H288" s="872"/>
      <c r="I288" s="872"/>
      <c r="J288" s="872"/>
      <c r="K288" s="267"/>
    </row>
    <row r="289" spans="1:11" ht="16.5" customHeight="1">
      <c r="A289" s="525">
        <v>1</v>
      </c>
      <c r="B289" s="526">
        <v>72102900</v>
      </c>
      <c r="C289" s="873" t="s">
        <v>681</v>
      </c>
      <c r="D289" s="874">
        <v>1</v>
      </c>
      <c r="E289" s="874" t="s">
        <v>70</v>
      </c>
      <c r="F289" s="875">
        <v>2598</v>
      </c>
      <c r="G289" s="720">
        <f t="shared" ref="G289:G306" si="12">+F289*D289</f>
        <v>2598</v>
      </c>
      <c r="H289" s="721" t="s">
        <v>72</v>
      </c>
      <c r="I289" s="721" t="s">
        <v>210</v>
      </c>
      <c r="J289" s="824"/>
      <c r="K289" s="292"/>
    </row>
    <row r="290" spans="1:11" ht="15.75" customHeight="1">
      <c r="A290" s="531">
        <v>2</v>
      </c>
      <c r="B290" s="473">
        <v>72102900</v>
      </c>
      <c r="C290" s="876" t="s">
        <v>682</v>
      </c>
      <c r="D290" s="877">
        <v>2</v>
      </c>
      <c r="E290" s="877" t="s">
        <v>70</v>
      </c>
      <c r="F290" s="878">
        <v>7062</v>
      </c>
      <c r="G290" s="590">
        <f t="shared" si="12"/>
        <v>14124</v>
      </c>
      <c r="H290" s="320" t="s">
        <v>72</v>
      </c>
      <c r="I290" s="320" t="s">
        <v>210</v>
      </c>
      <c r="J290" s="585"/>
      <c r="K290" s="230"/>
    </row>
    <row r="291" spans="1:11" ht="15.75" customHeight="1">
      <c r="A291" s="531">
        <v>3</v>
      </c>
      <c r="B291" s="473">
        <v>72102900</v>
      </c>
      <c r="C291" s="879" t="s">
        <v>683</v>
      </c>
      <c r="D291" s="877">
        <v>4</v>
      </c>
      <c r="E291" s="877" t="s">
        <v>70</v>
      </c>
      <c r="F291" s="878">
        <v>4998</v>
      </c>
      <c r="G291" s="590">
        <f t="shared" si="12"/>
        <v>19992</v>
      </c>
      <c r="H291" s="320" t="s">
        <v>72</v>
      </c>
      <c r="I291" s="320" t="s">
        <v>210</v>
      </c>
      <c r="J291" s="585"/>
      <c r="K291" s="230"/>
    </row>
    <row r="292" spans="1:11" ht="15.75" customHeight="1">
      <c r="A292" s="531">
        <v>4</v>
      </c>
      <c r="B292" s="473">
        <v>72102900</v>
      </c>
      <c r="C292" s="879" t="s">
        <v>684</v>
      </c>
      <c r="D292" s="877">
        <v>4</v>
      </c>
      <c r="E292" s="877" t="s">
        <v>70</v>
      </c>
      <c r="F292" s="878">
        <v>5348</v>
      </c>
      <c r="G292" s="590">
        <f t="shared" si="12"/>
        <v>21392</v>
      </c>
      <c r="H292" s="320" t="s">
        <v>72</v>
      </c>
      <c r="I292" s="320" t="s">
        <v>210</v>
      </c>
      <c r="J292" s="585"/>
      <c r="K292" s="230"/>
    </row>
    <row r="293" spans="1:11" ht="15.75" customHeight="1">
      <c r="A293" s="531">
        <v>5</v>
      </c>
      <c r="B293" s="473">
        <v>72102900</v>
      </c>
      <c r="C293" s="876" t="s">
        <v>685</v>
      </c>
      <c r="D293" s="877">
        <v>3</v>
      </c>
      <c r="E293" s="877" t="s">
        <v>70</v>
      </c>
      <c r="F293" s="878">
        <v>25957.01</v>
      </c>
      <c r="G293" s="590">
        <f t="shared" si="12"/>
        <v>77871.03</v>
      </c>
      <c r="H293" s="320" t="s">
        <v>72</v>
      </c>
      <c r="I293" s="320" t="s">
        <v>210</v>
      </c>
      <c r="J293" s="585"/>
      <c r="K293" s="230"/>
    </row>
    <row r="294" spans="1:11" ht="15.75" customHeight="1">
      <c r="A294" s="531">
        <v>6</v>
      </c>
      <c r="B294" s="473">
        <v>72102900</v>
      </c>
      <c r="C294" s="876" t="s">
        <v>686</v>
      </c>
      <c r="D294" s="877">
        <v>3</v>
      </c>
      <c r="E294" s="877" t="s">
        <v>70</v>
      </c>
      <c r="F294" s="878">
        <v>1542</v>
      </c>
      <c r="G294" s="590">
        <f t="shared" si="12"/>
        <v>4626</v>
      </c>
      <c r="H294" s="320" t="s">
        <v>72</v>
      </c>
      <c r="I294" s="320" t="s">
        <v>210</v>
      </c>
      <c r="J294" s="585"/>
      <c r="K294" s="230"/>
    </row>
    <row r="295" spans="1:11" ht="15.75" customHeight="1">
      <c r="A295" s="531">
        <v>7</v>
      </c>
      <c r="B295" s="473">
        <v>72102900</v>
      </c>
      <c r="C295" s="876" t="s">
        <v>687</v>
      </c>
      <c r="D295" s="877">
        <v>6</v>
      </c>
      <c r="E295" s="877" t="s">
        <v>70</v>
      </c>
      <c r="F295" s="878">
        <v>1737</v>
      </c>
      <c r="G295" s="590">
        <f t="shared" si="12"/>
        <v>10422</v>
      </c>
      <c r="H295" s="320" t="s">
        <v>72</v>
      </c>
      <c r="I295" s="320" t="s">
        <v>210</v>
      </c>
      <c r="J295" s="585"/>
      <c r="K295" s="230"/>
    </row>
    <row r="296" spans="1:11" ht="15.75" customHeight="1">
      <c r="A296" s="531">
        <v>8</v>
      </c>
      <c r="B296" s="473">
        <v>72102900</v>
      </c>
      <c r="C296" s="876" t="s">
        <v>688</v>
      </c>
      <c r="D296" s="877">
        <v>4</v>
      </c>
      <c r="E296" s="877" t="s">
        <v>70</v>
      </c>
      <c r="F296" s="107">
        <v>2584</v>
      </c>
      <c r="G296" s="590">
        <f t="shared" si="12"/>
        <v>10336</v>
      </c>
      <c r="H296" s="320" t="s">
        <v>72</v>
      </c>
      <c r="I296" s="320" t="s">
        <v>210</v>
      </c>
      <c r="J296" s="585"/>
      <c r="K296" s="230"/>
    </row>
    <row r="297" spans="1:11" ht="15.75" customHeight="1">
      <c r="A297" s="531">
        <v>9</v>
      </c>
      <c r="B297" s="473">
        <v>72102900</v>
      </c>
      <c r="C297" s="876" t="s">
        <v>689</v>
      </c>
      <c r="D297" s="877">
        <v>4</v>
      </c>
      <c r="E297" s="877" t="s">
        <v>70</v>
      </c>
      <c r="F297" s="107">
        <v>2349</v>
      </c>
      <c r="G297" s="590">
        <f t="shared" si="12"/>
        <v>9396</v>
      </c>
      <c r="H297" s="320" t="s">
        <v>72</v>
      </c>
      <c r="I297" s="320" t="s">
        <v>210</v>
      </c>
      <c r="J297" s="585"/>
      <c r="K297" s="230"/>
    </row>
    <row r="298" spans="1:11" ht="18" customHeight="1">
      <c r="A298" s="531">
        <v>10</v>
      </c>
      <c r="B298" s="473">
        <v>72102900</v>
      </c>
      <c r="C298" s="880" t="s">
        <v>690</v>
      </c>
      <c r="D298" s="205">
        <v>10</v>
      </c>
      <c r="E298" s="205" t="s">
        <v>70</v>
      </c>
      <c r="F298" s="107">
        <v>2452.9899999999998</v>
      </c>
      <c r="G298" s="590">
        <f t="shared" si="12"/>
        <v>24529.899999999998</v>
      </c>
      <c r="H298" s="320" t="s">
        <v>72</v>
      </c>
      <c r="I298" s="320" t="s">
        <v>210</v>
      </c>
      <c r="J298" s="585"/>
      <c r="K298" s="230"/>
    </row>
    <row r="299" spans="1:11" ht="15.75" customHeight="1">
      <c r="A299" s="531">
        <v>11</v>
      </c>
      <c r="B299" s="473">
        <v>72102900</v>
      </c>
      <c r="C299" s="880" t="s">
        <v>691</v>
      </c>
      <c r="D299" s="205">
        <v>10</v>
      </c>
      <c r="E299" s="205" t="s">
        <v>692</v>
      </c>
      <c r="F299" s="107">
        <v>6126</v>
      </c>
      <c r="G299" s="590">
        <f t="shared" si="12"/>
        <v>61260</v>
      </c>
      <c r="H299" s="320" t="s">
        <v>72</v>
      </c>
      <c r="I299" s="320" t="s">
        <v>210</v>
      </c>
      <c r="J299" s="585"/>
      <c r="K299" s="230"/>
    </row>
    <row r="300" spans="1:11" ht="15.75" customHeight="1">
      <c r="A300" s="531">
        <v>12</v>
      </c>
      <c r="B300" s="473">
        <v>72102900</v>
      </c>
      <c r="C300" s="880" t="s">
        <v>693</v>
      </c>
      <c r="D300" s="205">
        <v>10</v>
      </c>
      <c r="E300" s="205" t="s">
        <v>692</v>
      </c>
      <c r="F300" s="107">
        <v>1585</v>
      </c>
      <c r="G300" s="590">
        <f t="shared" si="12"/>
        <v>15850</v>
      </c>
      <c r="H300" s="320" t="s">
        <v>72</v>
      </c>
      <c r="I300" s="320" t="s">
        <v>210</v>
      </c>
      <c r="J300" s="585"/>
      <c r="K300" s="230"/>
    </row>
    <row r="301" spans="1:11" ht="15.75" customHeight="1">
      <c r="A301" s="531">
        <v>13</v>
      </c>
      <c r="B301" s="473">
        <v>72102900</v>
      </c>
      <c r="C301" s="880" t="s">
        <v>694</v>
      </c>
      <c r="D301" s="205">
        <v>30</v>
      </c>
      <c r="E301" s="205" t="s">
        <v>110</v>
      </c>
      <c r="F301" s="107">
        <v>552.01</v>
      </c>
      <c r="G301" s="590">
        <f t="shared" si="12"/>
        <v>16560.3</v>
      </c>
      <c r="H301" s="320" t="s">
        <v>72</v>
      </c>
      <c r="I301" s="320" t="s">
        <v>210</v>
      </c>
      <c r="J301" s="585"/>
      <c r="K301" s="230"/>
    </row>
    <row r="302" spans="1:11" ht="15.75" customHeight="1">
      <c r="A302" s="531">
        <v>14</v>
      </c>
      <c r="B302" s="473">
        <v>72102900</v>
      </c>
      <c r="C302" s="880" t="s">
        <v>695</v>
      </c>
      <c r="D302" s="205">
        <v>30</v>
      </c>
      <c r="E302" s="205" t="s">
        <v>110</v>
      </c>
      <c r="F302" s="107">
        <v>6605</v>
      </c>
      <c r="G302" s="590">
        <f t="shared" si="12"/>
        <v>198150</v>
      </c>
      <c r="H302" s="320" t="s">
        <v>72</v>
      </c>
      <c r="I302" s="320" t="s">
        <v>210</v>
      </c>
      <c r="J302" s="585"/>
      <c r="K302" s="230"/>
    </row>
    <row r="303" spans="1:11" ht="15.75" customHeight="1">
      <c r="A303" s="531">
        <v>15</v>
      </c>
      <c r="B303" s="473">
        <v>72102900</v>
      </c>
      <c r="C303" s="880" t="s">
        <v>696</v>
      </c>
      <c r="D303" s="205">
        <v>30</v>
      </c>
      <c r="E303" s="205" t="s">
        <v>110</v>
      </c>
      <c r="F303" s="107">
        <v>19317</v>
      </c>
      <c r="G303" s="590">
        <f t="shared" si="12"/>
        <v>579510</v>
      </c>
      <c r="H303" s="320" t="s">
        <v>72</v>
      </c>
      <c r="I303" s="320" t="s">
        <v>210</v>
      </c>
      <c r="J303" s="585"/>
      <c r="K303" s="230"/>
    </row>
    <row r="304" spans="1:11" ht="15.75" customHeight="1">
      <c r="A304" s="531">
        <v>16</v>
      </c>
      <c r="B304" s="473">
        <v>72102900</v>
      </c>
      <c r="C304" s="881" t="s">
        <v>697</v>
      </c>
      <c r="D304" s="205">
        <v>6</v>
      </c>
      <c r="E304" s="205" t="s">
        <v>70</v>
      </c>
      <c r="F304" s="107">
        <v>11156</v>
      </c>
      <c r="G304" s="590">
        <f t="shared" si="12"/>
        <v>66936</v>
      </c>
      <c r="H304" s="320" t="s">
        <v>72</v>
      </c>
      <c r="I304" s="320" t="s">
        <v>210</v>
      </c>
      <c r="J304" s="585"/>
      <c r="K304" s="230"/>
    </row>
    <row r="305" spans="1:11" ht="15.75" customHeight="1">
      <c r="A305" s="572">
        <v>17</v>
      </c>
      <c r="B305" s="473">
        <v>72102900</v>
      </c>
      <c r="C305" s="881" t="s">
        <v>698</v>
      </c>
      <c r="D305" s="205">
        <v>6</v>
      </c>
      <c r="E305" s="205" t="s">
        <v>70</v>
      </c>
      <c r="F305" s="107">
        <v>15923</v>
      </c>
      <c r="G305" s="590">
        <f t="shared" si="12"/>
        <v>95538</v>
      </c>
      <c r="H305" s="320" t="s">
        <v>72</v>
      </c>
      <c r="I305" s="320" t="s">
        <v>210</v>
      </c>
      <c r="J305" s="590"/>
      <c r="K305" s="318"/>
    </row>
    <row r="306" spans="1:11" ht="15.75" customHeight="1">
      <c r="A306" s="572">
        <v>18</v>
      </c>
      <c r="B306" s="473">
        <v>72102900</v>
      </c>
      <c r="C306" s="880" t="s">
        <v>699</v>
      </c>
      <c r="D306" s="205">
        <v>50</v>
      </c>
      <c r="E306" s="205" t="s">
        <v>70</v>
      </c>
      <c r="F306" s="847">
        <v>870000</v>
      </c>
      <c r="G306" s="590">
        <f t="shared" si="12"/>
        <v>43500000</v>
      </c>
      <c r="H306" s="320" t="s">
        <v>72</v>
      </c>
      <c r="I306" s="320" t="s">
        <v>210</v>
      </c>
      <c r="J306" s="590"/>
      <c r="K306" s="318"/>
    </row>
    <row r="307" spans="1:11" ht="15.75" customHeight="1">
      <c r="A307" s="572">
        <v>19</v>
      </c>
      <c r="B307" s="473">
        <v>72102900</v>
      </c>
      <c r="C307" s="881" t="s">
        <v>700</v>
      </c>
      <c r="D307" s="205">
        <v>50</v>
      </c>
      <c r="E307" s="205" t="s">
        <v>70</v>
      </c>
      <c r="F307" s="847"/>
      <c r="G307" s="590"/>
      <c r="H307" s="320"/>
      <c r="I307" s="320"/>
      <c r="J307" s="590"/>
      <c r="K307" s="318"/>
    </row>
    <row r="308" spans="1:11" ht="15.75" customHeight="1">
      <c r="A308" s="572">
        <v>20</v>
      </c>
      <c r="B308" s="473">
        <v>72102900</v>
      </c>
      <c r="C308" s="881" t="s">
        <v>701</v>
      </c>
      <c r="D308" s="205">
        <v>30</v>
      </c>
      <c r="E308" s="205" t="s">
        <v>70</v>
      </c>
      <c r="F308" s="847"/>
      <c r="G308" s="590"/>
      <c r="H308" s="320"/>
      <c r="I308" s="320"/>
      <c r="J308" s="590"/>
      <c r="K308" s="318"/>
    </row>
    <row r="309" spans="1:11" ht="15.75" customHeight="1">
      <c r="A309" s="572">
        <v>21</v>
      </c>
      <c r="B309" s="473">
        <v>72102900</v>
      </c>
      <c r="C309" s="881" t="s">
        <v>702</v>
      </c>
      <c r="D309" s="205">
        <v>1</v>
      </c>
      <c r="E309" s="205" t="s">
        <v>70</v>
      </c>
      <c r="F309" s="847"/>
      <c r="G309" s="590"/>
      <c r="H309" s="320"/>
      <c r="I309" s="320"/>
      <c r="J309" s="590"/>
      <c r="K309" s="318"/>
    </row>
    <row r="310" spans="1:11" ht="15.75" customHeight="1">
      <c r="A310" s="572">
        <v>22</v>
      </c>
      <c r="B310" s="473">
        <v>72102900</v>
      </c>
      <c r="C310" s="881" t="s">
        <v>703</v>
      </c>
      <c r="D310" s="205">
        <v>1</v>
      </c>
      <c r="E310" s="205" t="s">
        <v>70</v>
      </c>
      <c r="F310" s="847"/>
      <c r="G310" s="590"/>
      <c r="H310" s="320"/>
      <c r="I310" s="320"/>
      <c r="J310" s="590"/>
      <c r="K310" s="318"/>
    </row>
    <row r="311" spans="1:11" ht="15.75" customHeight="1">
      <c r="A311" s="572"/>
      <c r="B311" s="882"/>
      <c r="C311" s="853"/>
      <c r="D311" s="845"/>
      <c r="E311" s="205"/>
      <c r="F311" s="847"/>
      <c r="G311" s="590"/>
      <c r="H311" s="320"/>
      <c r="I311" s="320"/>
      <c r="J311" s="590"/>
      <c r="K311" s="318"/>
    </row>
    <row r="312" spans="1:11" ht="15.75" customHeight="1">
      <c r="A312" s="883"/>
      <c r="B312" s="884"/>
      <c r="C312" s="885"/>
      <c r="D312" s="883"/>
      <c r="E312" s="886"/>
      <c r="F312" s="182"/>
      <c r="G312" s="607" t="s">
        <v>541</v>
      </c>
      <c r="H312" s="607"/>
      <c r="I312" s="607"/>
      <c r="J312" s="607"/>
      <c r="K312" s="750">
        <f>SUM(G289:G306)</f>
        <v>44729091.229999997</v>
      </c>
    </row>
    <row r="313" spans="1:11" ht="15.75" customHeight="1">
      <c r="A313" s="866"/>
      <c r="B313" s="867"/>
      <c r="C313" s="868" t="s">
        <v>704</v>
      </c>
      <c r="D313" s="869"/>
      <c r="E313" s="870"/>
      <c r="F313" s="871"/>
      <c r="G313" s="872"/>
      <c r="H313" s="872"/>
      <c r="I313" s="872"/>
      <c r="J313" s="872"/>
      <c r="K313" s="267"/>
    </row>
    <row r="314" spans="1:11" ht="15.75" customHeight="1">
      <c r="A314" s="289">
        <v>1</v>
      </c>
      <c r="B314" s="526" t="s">
        <v>705</v>
      </c>
      <c r="C314" s="887" t="s">
        <v>706</v>
      </c>
      <c r="D314" s="888">
        <v>5</v>
      </c>
      <c r="E314" s="889" t="s">
        <v>519</v>
      </c>
      <c r="F314" s="283">
        <v>93000</v>
      </c>
      <c r="G314" s="720">
        <f t="shared" ref="G314:G331" si="13">+F314*D314</f>
        <v>465000</v>
      </c>
      <c r="H314" s="890" t="s">
        <v>72</v>
      </c>
      <c r="I314" s="890" t="s">
        <v>210</v>
      </c>
      <c r="J314" s="824"/>
      <c r="K314" s="292"/>
    </row>
    <row r="315" spans="1:11" ht="15.75" customHeight="1">
      <c r="A315" s="304">
        <v>2</v>
      </c>
      <c r="B315" s="473" t="s">
        <v>705</v>
      </c>
      <c r="C315" s="891" t="s">
        <v>707</v>
      </c>
      <c r="D315" s="892">
        <v>2</v>
      </c>
      <c r="E315" s="893" t="s">
        <v>519</v>
      </c>
      <c r="F315" s="107">
        <v>98000</v>
      </c>
      <c r="G315" s="590">
        <f t="shared" si="13"/>
        <v>196000</v>
      </c>
      <c r="H315" s="894" t="s">
        <v>72</v>
      </c>
      <c r="I315" s="894" t="s">
        <v>210</v>
      </c>
      <c r="J315" s="585"/>
      <c r="K315" s="230"/>
    </row>
    <row r="316" spans="1:11" ht="15.75" customHeight="1">
      <c r="A316" s="304">
        <v>3</v>
      </c>
      <c r="B316" s="473" t="s">
        <v>587</v>
      </c>
      <c r="C316" s="891" t="s">
        <v>708</v>
      </c>
      <c r="D316" s="892">
        <v>10</v>
      </c>
      <c r="E316" s="893" t="s">
        <v>709</v>
      </c>
      <c r="F316" s="107">
        <v>5000</v>
      </c>
      <c r="G316" s="590">
        <f t="shared" si="13"/>
        <v>50000</v>
      </c>
      <c r="H316" s="894" t="s">
        <v>72</v>
      </c>
      <c r="I316" s="320" t="s">
        <v>210</v>
      </c>
      <c r="J316" s="585"/>
      <c r="K316" s="230"/>
    </row>
    <row r="317" spans="1:11" ht="15.75" customHeight="1">
      <c r="A317" s="304">
        <v>5</v>
      </c>
      <c r="B317" s="473" t="s">
        <v>705</v>
      </c>
      <c r="C317" s="891" t="s">
        <v>710</v>
      </c>
      <c r="D317" s="892">
        <v>5</v>
      </c>
      <c r="E317" s="893" t="s">
        <v>519</v>
      </c>
      <c r="F317" s="107">
        <v>23000</v>
      </c>
      <c r="G317" s="590">
        <f t="shared" si="13"/>
        <v>115000</v>
      </c>
      <c r="H317" s="894" t="s">
        <v>72</v>
      </c>
      <c r="I317" s="320" t="s">
        <v>210</v>
      </c>
      <c r="J317" s="585"/>
      <c r="K317" s="230"/>
    </row>
    <row r="318" spans="1:11" ht="15.75" customHeight="1">
      <c r="A318" s="289">
        <v>6</v>
      </c>
      <c r="B318" s="473" t="s">
        <v>705</v>
      </c>
      <c r="C318" s="891" t="s">
        <v>711</v>
      </c>
      <c r="D318" s="892">
        <v>3</v>
      </c>
      <c r="E318" s="893" t="s">
        <v>712</v>
      </c>
      <c r="F318" s="107">
        <v>47000</v>
      </c>
      <c r="G318" s="590">
        <f t="shared" si="13"/>
        <v>141000</v>
      </c>
      <c r="H318" s="894" t="s">
        <v>72</v>
      </c>
      <c r="I318" s="320" t="s">
        <v>210</v>
      </c>
      <c r="J318" s="585"/>
      <c r="K318" s="230"/>
    </row>
    <row r="319" spans="1:11" ht="15.75" customHeight="1">
      <c r="A319" s="304">
        <v>7</v>
      </c>
      <c r="B319" s="473" t="s">
        <v>587</v>
      </c>
      <c r="C319" s="891" t="s">
        <v>713</v>
      </c>
      <c r="D319" s="892">
        <v>2</v>
      </c>
      <c r="E319" s="893" t="s">
        <v>519</v>
      </c>
      <c r="F319" s="107">
        <v>68000</v>
      </c>
      <c r="G319" s="590">
        <f t="shared" si="13"/>
        <v>136000</v>
      </c>
      <c r="H319" s="894" t="s">
        <v>72</v>
      </c>
      <c r="I319" s="320" t="s">
        <v>210</v>
      </c>
      <c r="J319" s="585"/>
      <c r="K319" s="230"/>
    </row>
    <row r="320" spans="1:11" ht="15.75" customHeight="1">
      <c r="A320" s="289">
        <v>8</v>
      </c>
      <c r="B320" s="473" t="s">
        <v>587</v>
      </c>
      <c r="C320" s="891" t="s">
        <v>714</v>
      </c>
      <c r="D320" s="892">
        <v>10</v>
      </c>
      <c r="E320" s="893" t="s">
        <v>715</v>
      </c>
      <c r="F320" s="107">
        <v>25000</v>
      </c>
      <c r="G320" s="590">
        <f t="shared" si="13"/>
        <v>250000</v>
      </c>
      <c r="H320" s="894" t="s">
        <v>72</v>
      </c>
      <c r="I320" s="320" t="s">
        <v>210</v>
      </c>
      <c r="J320" s="585"/>
      <c r="K320" s="230"/>
    </row>
    <row r="321" spans="1:11" ht="15.75" customHeight="1">
      <c r="A321" s="304">
        <v>9</v>
      </c>
      <c r="B321" s="473" t="s">
        <v>587</v>
      </c>
      <c r="C321" s="891" t="s">
        <v>716</v>
      </c>
      <c r="D321" s="892">
        <v>1</v>
      </c>
      <c r="E321" s="893" t="s">
        <v>514</v>
      </c>
      <c r="F321" s="107">
        <v>139000</v>
      </c>
      <c r="G321" s="590">
        <f t="shared" si="13"/>
        <v>139000</v>
      </c>
      <c r="H321" s="894" t="s">
        <v>72</v>
      </c>
      <c r="I321" s="320" t="s">
        <v>210</v>
      </c>
      <c r="J321" s="585"/>
      <c r="K321" s="230"/>
    </row>
    <row r="322" spans="1:11" ht="15.75" customHeight="1">
      <c r="A322" s="304">
        <v>10</v>
      </c>
      <c r="B322" s="473" t="s">
        <v>587</v>
      </c>
      <c r="C322" s="891" t="s">
        <v>717</v>
      </c>
      <c r="D322" s="892">
        <v>1</v>
      </c>
      <c r="E322" s="893" t="s">
        <v>514</v>
      </c>
      <c r="F322" s="107">
        <v>4800</v>
      </c>
      <c r="G322" s="590">
        <f t="shared" si="13"/>
        <v>4800</v>
      </c>
      <c r="H322" s="894" t="s">
        <v>72</v>
      </c>
      <c r="I322" s="320" t="s">
        <v>210</v>
      </c>
      <c r="J322" s="585"/>
      <c r="K322" s="230"/>
    </row>
    <row r="323" spans="1:11" ht="15.75" customHeight="1">
      <c r="A323" s="33">
        <v>11</v>
      </c>
      <c r="B323" s="473" t="s">
        <v>587</v>
      </c>
      <c r="C323" s="891" t="s">
        <v>718</v>
      </c>
      <c r="D323" s="892">
        <v>2</v>
      </c>
      <c r="E323" s="893" t="s">
        <v>715</v>
      </c>
      <c r="F323" s="107">
        <v>23000</v>
      </c>
      <c r="G323" s="720">
        <f t="shared" si="13"/>
        <v>46000</v>
      </c>
      <c r="H323" s="894" t="s">
        <v>72</v>
      </c>
      <c r="I323" s="320" t="s">
        <v>210</v>
      </c>
      <c r="J323" s="824"/>
      <c r="K323" s="292"/>
    </row>
    <row r="324" spans="1:11" ht="15.75" customHeight="1">
      <c r="A324" s="58">
        <v>12</v>
      </c>
      <c r="B324" s="473" t="s">
        <v>587</v>
      </c>
      <c r="C324" s="891" t="s">
        <v>719</v>
      </c>
      <c r="D324" s="892">
        <v>3</v>
      </c>
      <c r="E324" s="893" t="s">
        <v>715</v>
      </c>
      <c r="F324" s="107">
        <v>23800</v>
      </c>
      <c r="G324" s="590">
        <f t="shared" si="13"/>
        <v>71400</v>
      </c>
      <c r="H324" s="894" t="s">
        <v>72</v>
      </c>
      <c r="I324" s="320" t="s">
        <v>210</v>
      </c>
      <c r="J324" s="585"/>
      <c r="K324" s="230"/>
    </row>
    <row r="325" spans="1:11" ht="15.75" customHeight="1">
      <c r="A325" s="58">
        <v>13</v>
      </c>
      <c r="B325" s="473" t="s">
        <v>587</v>
      </c>
      <c r="C325" s="891" t="s">
        <v>720</v>
      </c>
      <c r="D325" s="892">
        <v>2</v>
      </c>
      <c r="E325" s="893" t="s">
        <v>715</v>
      </c>
      <c r="F325" s="107">
        <v>220000</v>
      </c>
      <c r="G325" s="590">
        <f t="shared" si="13"/>
        <v>440000</v>
      </c>
      <c r="H325" s="894" t="s">
        <v>72</v>
      </c>
      <c r="I325" s="320" t="s">
        <v>210</v>
      </c>
      <c r="J325" s="585"/>
      <c r="K325" s="230"/>
    </row>
    <row r="326" spans="1:11" ht="15.75" customHeight="1">
      <c r="A326" s="23">
        <v>14</v>
      </c>
      <c r="B326" s="473" t="s">
        <v>587</v>
      </c>
      <c r="C326" s="891" t="s">
        <v>721</v>
      </c>
      <c r="D326" s="892">
        <v>2</v>
      </c>
      <c r="E326" s="893" t="s">
        <v>715</v>
      </c>
      <c r="F326" s="107">
        <v>139000</v>
      </c>
      <c r="G326" s="590">
        <f t="shared" si="13"/>
        <v>278000</v>
      </c>
      <c r="H326" s="320" t="s">
        <v>72</v>
      </c>
      <c r="I326" s="320" t="s">
        <v>210</v>
      </c>
      <c r="J326" s="590"/>
      <c r="K326" s="318"/>
    </row>
    <row r="327" spans="1:11" ht="15.75" customHeight="1">
      <c r="A327" s="289">
        <v>15</v>
      </c>
      <c r="B327" s="473" t="s">
        <v>587</v>
      </c>
      <c r="C327" s="891" t="s">
        <v>722</v>
      </c>
      <c r="D327" s="892">
        <v>2</v>
      </c>
      <c r="E327" s="893" t="s">
        <v>715</v>
      </c>
      <c r="F327" s="895"/>
      <c r="G327" s="720">
        <f t="shared" si="13"/>
        <v>0</v>
      </c>
      <c r="H327" s="824"/>
      <c r="I327" s="824"/>
      <c r="J327" s="824"/>
      <c r="K327" s="292"/>
    </row>
    <row r="328" spans="1:11" ht="15.75" customHeight="1">
      <c r="A328" s="304">
        <v>16</v>
      </c>
      <c r="B328" s="473" t="s">
        <v>587</v>
      </c>
      <c r="C328" s="891" t="s">
        <v>723</v>
      </c>
      <c r="D328" s="892">
        <v>1</v>
      </c>
      <c r="E328" s="893" t="s">
        <v>514</v>
      </c>
      <c r="F328" s="841"/>
      <c r="G328" s="590">
        <f t="shared" si="13"/>
        <v>0</v>
      </c>
      <c r="H328" s="585"/>
      <c r="I328" s="585"/>
      <c r="J328" s="585"/>
      <c r="K328" s="230"/>
    </row>
    <row r="329" spans="1:11" ht="15.75" customHeight="1">
      <c r="A329" s="304">
        <v>17</v>
      </c>
      <c r="B329" s="473" t="s">
        <v>587</v>
      </c>
      <c r="C329" s="891" t="s">
        <v>724</v>
      </c>
      <c r="D329" s="892">
        <v>4</v>
      </c>
      <c r="E329" s="893" t="s">
        <v>715</v>
      </c>
      <c r="F329" s="841"/>
      <c r="G329" s="590">
        <f t="shared" si="13"/>
        <v>0</v>
      </c>
      <c r="H329" s="585"/>
      <c r="I329" s="585"/>
      <c r="J329" s="585"/>
      <c r="K329" s="230"/>
    </row>
    <row r="330" spans="1:11" ht="15.75" customHeight="1">
      <c r="A330" s="304">
        <v>18</v>
      </c>
      <c r="B330" s="473" t="s">
        <v>587</v>
      </c>
      <c r="C330" s="896" t="s">
        <v>725</v>
      </c>
      <c r="D330" s="892">
        <v>2</v>
      </c>
      <c r="E330" s="893" t="s">
        <v>524</v>
      </c>
      <c r="F330" s="841"/>
      <c r="G330" s="590">
        <f t="shared" si="13"/>
        <v>0</v>
      </c>
      <c r="H330" s="585"/>
      <c r="I330" s="585"/>
      <c r="J330" s="585"/>
      <c r="K330" s="230"/>
    </row>
    <row r="331" spans="1:11" ht="15.75" customHeight="1">
      <c r="A331" s="304">
        <v>19</v>
      </c>
      <c r="B331" s="473" t="s">
        <v>587</v>
      </c>
      <c r="C331" s="896" t="s">
        <v>726</v>
      </c>
      <c r="D331" s="892">
        <v>2</v>
      </c>
      <c r="E331" s="893" t="s">
        <v>715</v>
      </c>
      <c r="F331" s="182"/>
      <c r="G331" s="607">
        <f t="shared" si="13"/>
        <v>0</v>
      </c>
      <c r="H331" s="611"/>
      <c r="I331" s="611"/>
      <c r="J331" s="611"/>
      <c r="K331" s="253"/>
    </row>
    <row r="332" spans="1:11" ht="15.75" customHeight="1">
      <c r="A332" s="289">
        <v>20</v>
      </c>
      <c r="B332" s="473" t="s">
        <v>587</v>
      </c>
      <c r="C332" s="896" t="s">
        <v>727</v>
      </c>
      <c r="D332" s="892">
        <v>5</v>
      </c>
      <c r="E332" s="893" t="s">
        <v>709</v>
      </c>
      <c r="F332" s="27"/>
      <c r="G332" s="590"/>
      <c r="H332" s="590"/>
      <c r="I332" s="590"/>
      <c r="J332" s="590"/>
      <c r="K332" s="318"/>
    </row>
    <row r="333" spans="1:11" ht="15.75" customHeight="1">
      <c r="A333" s="304">
        <v>21</v>
      </c>
      <c r="B333" s="473" t="s">
        <v>587</v>
      </c>
      <c r="C333" s="896" t="s">
        <v>728</v>
      </c>
      <c r="D333" s="892">
        <v>5</v>
      </c>
      <c r="E333" s="893" t="s">
        <v>709</v>
      </c>
      <c r="F333" s="27"/>
      <c r="G333" s="590"/>
      <c r="H333" s="590"/>
      <c r="I333" s="590"/>
      <c r="J333" s="590"/>
      <c r="K333" s="318"/>
    </row>
    <row r="334" spans="1:11" ht="15.75" customHeight="1">
      <c r="A334" s="289">
        <v>22</v>
      </c>
      <c r="B334" s="473" t="s">
        <v>587</v>
      </c>
      <c r="C334" s="896" t="s">
        <v>729</v>
      </c>
      <c r="D334" s="892">
        <v>2</v>
      </c>
      <c r="E334" s="893" t="s">
        <v>715</v>
      </c>
      <c r="F334" s="27"/>
      <c r="G334" s="590"/>
      <c r="H334" s="590"/>
      <c r="I334" s="590"/>
      <c r="J334" s="590"/>
      <c r="K334" s="318"/>
    </row>
    <row r="335" spans="1:11" ht="15.75" customHeight="1">
      <c r="A335" s="304">
        <v>23</v>
      </c>
      <c r="B335" s="473" t="s">
        <v>587</v>
      </c>
      <c r="C335" s="896" t="s">
        <v>730</v>
      </c>
      <c r="D335" s="892">
        <v>40</v>
      </c>
      <c r="E335" s="893" t="s">
        <v>715</v>
      </c>
      <c r="F335" s="27"/>
      <c r="G335" s="590"/>
      <c r="H335" s="590"/>
      <c r="I335" s="590"/>
      <c r="J335" s="590"/>
      <c r="K335" s="318"/>
    </row>
    <row r="336" spans="1:11" ht="15.75" customHeight="1">
      <c r="A336" s="304">
        <v>24</v>
      </c>
      <c r="B336" s="473" t="s">
        <v>587</v>
      </c>
      <c r="C336" s="896" t="s">
        <v>731</v>
      </c>
      <c r="D336" s="892">
        <v>10</v>
      </c>
      <c r="E336" s="893" t="s">
        <v>715</v>
      </c>
      <c r="F336" s="27"/>
      <c r="G336" s="590"/>
      <c r="H336" s="590"/>
      <c r="I336" s="590"/>
      <c r="J336" s="590"/>
      <c r="K336" s="318"/>
    </row>
    <row r="337" spans="1:11" ht="15.75" customHeight="1">
      <c r="A337" s="33">
        <v>25</v>
      </c>
      <c r="B337" s="473" t="s">
        <v>587</v>
      </c>
      <c r="C337" s="896" t="s">
        <v>732</v>
      </c>
      <c r="D337" s="892">
        <v>20</v>
      </c>
      <c r="E337" s="893" t="s">
        <v>715</v>
      </c>
      <c r="F337" s="27"/>
      <c r="G337" s="590"/>
      <c r="H337" s="590"/>
      <c r="I337" s="590"/>
      <c r="J337" s="590"/>
      <c r="K337" s="318"/>
    </row>
    <row r="338" spans="1:11" ht="15.75" customHeight="1">
      <c r="A338" s="58">
        <v>26</v>
      </c>
      <c r="B338" s="473" t="s">
        <v>587</v>
      </c>
      <c r="C338" s="896" t="s">
        <v>733</v>
      </c>
      <c r="D338" s="892">
        <v>10</v>
      </c>
      <c r="E338" s="893" t="s">
        <v>715</v>
      </c>
      <c r="F338" s="27"/>
      <c r="G338" s="590"/>
      <c r="H338" s="590"/>
      <c r="I338" s="590"/>
      <c r="J338" s="590"/>
      <c r="K338" s="318"/>
    </row>
    <row r="339" spans="1:11" ht="15.75" customHeight="1">
      <c r="A339" s="58">
        <v>27</v>
      </c>
      <c r="B339" s="473" t="s">
        <v>587</v>
      </c>
      <c r="C339" s="896" t="s">
        <v>734</v>
      </c>
      <c r="D339" s="892">
        <v>1</v>
      </c>
      <c r="E339" s="893" t="s">
        <v>514</v>
      </c>
      <c r="F339" s="27"/>
      <c r="G339" s="590"/>
      <c r="H339" s="590"/>
      <c r="I339" s="590"/>
      <c r="J339" s="590"/>
      <c r="K339" s="318"/>
    </row>
    <row r="340" spans="1:11" ht="15.75" customHeight="1">
      <c r="A340" s="23">
        <v>28</v>
      </c>
      <c r="B340" s="473" t="s">
        <v>587</v>
      </c>
      <c r="C340" s="896" t="s">
        <v>735</v>
      </c>
      <c r="D340" s="892">
        <v>2</v>
      </c>
      <c r="E340" s="893" t="s">
        <v>715</v>
      </c>
      <c r="F340" s="27"/>
      <c r="G340" s="590"/>
      <c r="H340" s="590"/>
      <c r="I340" s="590"/>
      <c r="J340" s="590"/>
      <c r="K340" s="318"/>
    </row>
    <row r="341" spans="1:11" ht="15.75" customHeight="1">
      <c r="A341" s="289">
        <v>29</v>
      </c>
      <c r="B341" s="473" t="s">
        <v>587</v>
      </c>
      <c r="C341" s="896" t="s">
        <v>736</v>
      </c>
      <c r="D341" s="892">
        <v>1</v>
      </c>
      <c r="E341" s="893" t="s">
        <v>715</v>
      </c>
      <c r="F341" s="27"/>
      <c r="G341" s="590"/>
      <c r="H341" s="590"/>
      <c r="I341" s="590"/>
      <c r="J341" s="590"/>
      <c r="K341" s="318"/>
    </row>
    <row r="342" spans="1:11" ht="15.75" customHeight="1">
      <c r="A342" s="304">
        <v>30</v>
      </c>
      <c r="B342" s="473" t="s">
        <v>705</v>
      </c>
      <c r="C342" s="896" t="s">
        <v>737</v>
      </c>
      <c r="D342" s="892">
        <v>1</v>
      </c>
      <c r="E342" s="893" t="s">
        <v>738</v>
      </c>
      <c r="F342" s="27"/>
      <c r="G342" s="590"/>
      <c r="H342" s="590"/>
      <c r="I342" s="590"/>
      <c r="J342" s="590"/>
      <c r="K342" s="318"/>
    </row>
    <row r="343" spans="1:11" ht="15.75" customHeight="1">
      <c r="A343" s="304">
        <v>31</v>
      </c>
      <c r="B343" s="473" t="s">
        <v>587</v>
      </c>
      <c r="C343" s="896" t="s">
        <v>739</v>
      </c>
      <c r="D343" s="892">
        <v>10</v>
      </c>
      <c r="E343" s="893" t="s">
        <v>715</v>
      </c>
      <c r="F343" s="27"/>
      <c r="G343" s="590"/>
      <c r="H343" s="590"/>
      <c r="I343" s="590"/>
      <c r="J343" s="590"/>
      <c r="K343" s="318"/>
    </row>
    <row r="344" spans="1:11" ht="15.75" customHeight="1">
      <c r="A344" s="304">
        <v>32</v>
      </c>
      <c r="B344" s="473" t="s">
        <v>587</v>
      </c>
      <c r="C344" s="896" t="s">
        <v>740</v>
      </c>
      <c r="D344" s="892">
        <v>2</v>
      </c>
      <c r="E344" s="893" t="s">
        <v>715</v>
      </c>
      <c r="F344" s="27"/>
      <c r="G344" s="590"/>
      <c r="H344" s="590"/>
      <c r="I344" s="590"/>
      <c r="J344" s="590"/>
      <c r="K344" s="318"/>
    </row>
    <row r="345" spans="1:11" ht="15.75" customHeight="1">
      <c r="A345" s="304">
        <v>33</v>
      </c>
      <c r="B345" s="473" t="s">
        <v>587</v>
      </c>
      <c r="C345" s="896" t="s">
        <v>741</v>
      </c>
      <c r="D345" s="892">
        <v>2</v>
      </c>
      <c r="E345" s="893" t="s">
        <v>715</v>
      </c>
      <c r="F345" s="27"/>
      <c r="G345" s="590"/>
      <c r="H345" s="590"/>
      <c r="I345" s="590"/>
      <c r="J345" s="590"/>
      <c r="K345" s="318"/>
    </row>
    <row r="346" spans="1:11" ht="15.75" customHeight="1">
      <c r="A346" s="289">
        <v>34</v>
      </c>
      <c r="B346" s="473" t="s">
        <v>587</v>
      </c>
      <c r="C346" s="896" t="s">
        <v>742</v>
      </c>
      <c r="D346" s="892">
        <v>2</v>
      </c>
      <c r="E346" s="893" t="s">
        <v>715</v>
      </c>
      <c r="F346" s="27"/>
      <c r="G346" s="590"/>
      <c r="H346" s="590"/>
      <c r="I346" s="590"/>
      <c r="J346" s="590"/>
      <c r="K346" s="318"/>
    </row>
    <row r="347" spans="1:11" ht="15.75" customHeight="1">
      <c r="A347" s="304">
        <v>35</v>
      </c>
      <c r="B347" s="473" t="s">
        <v>587</v>
      </c>
      <c r="C347" s="896" t="s">
        <v>743</v>
      </c>
      <c r="D347" s="892">
        <v>4</v>
      </c>
      <c r="E347" s="893" t="s">
        <v>715</v>
      </c>
      <c r="F347" s="27"/>
      <c r="G347" s="590"/>
      <c r="H347" s="590"/>
      <c r="I347" s="590"/>
      <c r="J347" s="590"/>
      <c r="K347" s="318"/>
    </row>
    <row r="348" spans="1:11" ht="15.75" customHeight="1">
      <c r="A348" s="23"/>
      <c r="B348" s="19"/>
      <c r="C348" s="897"/>
      <c r="D348" s="23"/>
      <c r="E348" s="23"/>
      <c r="F348" s="27"/>
      <c r="G348" s="590"/>
      <c r="H348" s="590"/>
      <c r="I348" s="590"/>
      <c r="J348" s="590"/>
      <c r="K348" s="318"/>
    </row>
    <row r="349" spans="1:11" ht="15.75" customHeight="1">
      <c r="A349" s="23"/>
      <c r="B349" s="19"/>
      <c r="C349" s="897"/>
      <c r="D349" s="23"/>
      <c r="E349" s="23"/>
      <c r="F349" s="27"/>
      <c r="G349" s="590"/>
      <c r="H349" s="590"/>
      <c r="I349" s="590"/>
      <c r="J349" s="590"/>
      <c r="K349" s="318"/>
    </row>
    <row r="350" spans="1:11" ht="15.75" customHeight="1">
      <c r="A350" s="23"/>
      <c r="B350" s="19"/>
      <c r="C350" s="897"/>
      <c r="D350" s="23"/>
      <c r="E350" s="23"/>
      <c r="F350" s="27"/>
      <c r="G350" s="590"/>
      <c r="H350" s="590"/>
      <c r="I350" s="590"/>
      <c r="J350" s="590"/>
      <c r="K350" s="318"/>
    </row>
    <row r="351" spans="1:11" ht="15.75" customHeight="1">
      <c r="A351" s="1070"/>
      <c r="B351" s="1016"/>
      <c r="C351" s="1016"/>
      <c r="D351" s="1016"/>
      <c r="E351" s="1016"/>
      <c r="F351" s="1016"/>
      <c r="G351" s="1028"/>
      <c r="H351" s="899"/>
      <c r="I351" s="899"/>
      <c r="J351" s="899"/>
      <c r="K351" s="798">
        <f>SUM(G314:G331)</f>
        <v>2332200</v>
      </c>
    </row>
    <row r="352" spans="1:11" ht="15.75" customHeight="1">
      <c r="A352" s="900"/>
      <c r="B352" s="901"/>
      <c r="C352" s="868" t="s">
        <v>744</v>
      </c>
      <c r="D352" s="869"/>
      <c r="E352" s="870"/>
      <c r="F352" s="871"/>
      <c r="G352" s="872"/>
      <c r="H352" s="872"/>
      <c r="I352" s="872"/>
      <c r="J352" s="872"/>
      <c r="K352" s="267"/>
    </row>
    <row r="353" spans="1:11" ht="15.75" customHeight="1">
      <c r="A353" s="902">
        <v>1</v>
      </c>
      <c r="B353" s="526" t="s">
        <v>587</v>
      </c>
      <c r="C353" s="831" t="s">
        <v>745</v>
      </c>
      <c r="D353" s="36">
        <v>1</v>
      </c>
      <c r="E353" s="37" t="s">
        <v>304</v>
      </c>
      <c r="F353" s="903">
        <v>10500</v>
      </c>
      <c r="G353" s="720">
        <f t="shared" ref="G353:G370" si="14">+F353*D353</f>
        <v>10500</v>
      </c>
      <c r="H353" s="890" t="s">
        <v>72</v>
      </c>
      <c r="I353" s="890" t="s">
        <v>210</v>
      </c>
      <c r="J353" s="824"/>
      <c r="K353" s="292"/>
    </row>
    <row r="354" spans="1:11" ht="15.75" customHeight="1">
      <c r="A354" s="531">
        <v>2</v>
      </c>
      <c r="B354" s="473" t="s">
        <v>587</v>
      </c>
      <c r="C354" s="904" t="s">
        <v>746</v>
      </c>
      <c r="D354" s="23">
        <v>60</v>
      </c>
      <c r="E354" s="18" t="s">
        <v>747</v>
      </c>
      <c r="F354" s="905">
        <v>115000</v>
      </c>
      <c r="G354" s="590">
        <f t="shared" si="14"/>
        <v>6900000</v>
      </c>
      <c r="H354" s="894" t="s">
        <v>72</v>
      </c>
      <c r="I354" s="320" t="s">
        <v>210</v>
      </c>
      <c r="J354" s="585"/>
      <c r="K354" s="230"/>
    </row>
    <row r="355" spans="1:11" ht="15.75" customHeight="1">
      <c r="A355" s="525">
        <v>3</v>
      </c>
      <c r="B355" s="473" t="s">
        <v>587</v>
      </c>
      <c r="C355" s="904" t="s">
        <v>748</v>
      </c>
      <c r="D355" s="23">
        <v>3</v>
      </c>
      <c r="E355" s="18" t="s">
        <v>70</v>
      </c>
      <c r="F355" s="906">
        <v>10500</v>
      </c>
      <c r="G355" s="590">
        <f t="shared" si="14"/>
        <v>31500</v>
      </c>
      <c r="H355" s="894" t="s">
        <v>72</v>
      </c>
      <c r="I355" s="320" t="s">
        <v>210</v>
      </c>
      <c r="J355" s="585"/>
      <c r="K355" s="230"/>
    </row>
    <row r="356" spans="1:11" ht="15.75" customHeight="1">
      <c r="A356" s="531">
        <v>4</v>
      </c>
      <c r="B356" s="473" t="s">
        <v>587</v>
      </c>
      <c r="C356" s="904" t="s">
        <v>749</v>
      </c>
      <c r="D356" s="23">
        <v>3</v>
      </c>
      <c r="E356" s="18" t="s">
        <v>70</v>
      </c>
      <c r="F356" s="906">
        <v>78000</v>
      </c>
      <c r="G356" s="720">
        <f t="shared" si="14"/>
        <v>234000</v>
      </c>
      <c r="H356" s="894" t="s">
        <v>72</v>
      </c>
      <c r="I356" s="320" t="s">
        <v>210</v>
      </c>
      <c r="J356" s="824"/>
      <c r="K356" s="292"/>
    </row>
    <row r="357" spans="1:11" ht="15.75" customHeight="1">
      <c r="A357" s="531">
        <v>5</v>
      </c>
      <c r="B357" s="473" t="s">
        <v>587</v>
      </c>
      <c r="C357" s="904" t="s">
        <v>750</v>
      </c>
      <c r="D357" s="23">
        <v>20</v>
      </c>
      <c r="E357" s="18" t="s">
        <v>70</v>
      </c>
      <c r="F357" s="906">
        <v>80000</v>
      </c>
      <c r="G357" s="590">
        <f t="shared" si="14"/>
        <v>1600000</v>
      </c>
      <c r="H357" s="894" t="s">
        <v>72</v>
      </c>
      <c r="I357" s="320" t="s">
        <v>210</v>
      </c>
      <c r="J357" s="585"/>
      <c r="K357" s="230"/>
    </row>
    <row r="358" spans="1:11" ht="15.75" customHeight="1">
      <c r="A358" s="531">
        <v>6</v>
      </c>
      <c r="B358" s="473" t="s">
        <v>587</v>
      </c>
      <c r="C358" s="904" t="s">
        <v>751</v>
      </c>
      <c r="D358" s="23">
        <v>12</v>
      </c>
      <c r="E358" s="18" t="s">
        <v>752</v>
      </c>
      <c r="F358" s="905">
        <v>155000</v>
      </c>
      <c r="G358" s="590">
        <f t="shared" si="14"/>
        <v>1860000</v>
      </c>
      <c r="H358" s="894" t="s">
        <v>72</v>
      </c>
      <c r="I358" s="320" t="s">
        <v>210</v>
      </c>
      <c r="J358" s="585"/>
      <c r="K358" s="230"/>
    </row>
    <row r="359" spans="1:11" ht="15.75" customHeight="1">
      <c r="A359" s="531">
        <v>7</v>
      </c>
      <c r="B359" s="473" t="s">
        <v>587</v>
      </c>
      <c r="C359" s="904" t="s">
        <v>753</v>
      </c>
      <c r="D359" s="23">
        <v>20</v>
      </c>
      <c r="E359" s="18" t="s">
        <v>747</v>
      </c>
      <c r="F359" s="905">
        <v>5000</v>
      </c>
      <c r="G359" s="590">
        <f t="shared" si="14"/>
        <v>100000</v>
      </c>
      <c r="H359" s="894" t="s">
        <v>72</v>
      </c>
      <c r="I359" s="320" t="s">
        <v>210</v>
      </c>
      <c r="J359" s="585"/>
      <c r="K359" s="230"/>
    </row>
    <row r="360" spans="1:11" ht="15.75" customHeight="1">
      <c r="A360" s="525">
        <v>8</v>
      </c>
      <c r="B360" s="473" t="s">
        <v>587</v>
      </c>
      <c r="C360" s="904" t="s">
        <v>754</v>
      </c>
      <c r="D360" s="333">
        <v>20</v>
      </c>
      <c r="E360" s="18" t="s">
        <v>747</v>
      </c>
      <c r="F360" s="905">
        <v>18000</v>
      </c>
      <c r="G360" s="590">
        <f t="shared" si="14"/>
        <v>360000</v>
      </c>
      <c r="H360" s="894" t="s">
        <v>72</v>
      </c>
      <c r="I360" s="320" t="s">
        <v>210</v>
      </c>
      <c r="J360" s="585"/>
      <c r="K360" s="230"/>
    </row>
    <row r="361" spans="1:11" ht="15.75" customHeight="1">
      <c r="A361" s="531">
        <v>9</v>
      </c>
      <c r="B361" s="473" t="s">
        <v>587</v>
      </c>
      <c r="C361" s="904" t="s">
        <v>755</v>
      </c>
      <c r="D361" s="333">
        <v>10</v>
      </c>
      <c r="E361" s="18" t="s">
        <v>747</v>
      </c>
      <c r="F361" s="906">
        <v>25200</v>
      </c>
      <c r="G361" s="590">
        <f t="shared" si="14"/>
        <v>252000</v>
      </c>
      <c r="H361" s="894" t="s">
        <v>72</v>
      </c>
      <c r="I361" s="320" t="s">
        <v>210</v>
      </c>
      <c r="J361" s="585"/>
      <c r="K361" s="230"/>
    </row>
    <row r="362" spans="1:11" ht="15.75" customHeight="1">
      <c r="A362" s="531">
        <v>10</v>
      </c>
      <c r="B362" s="473" t="s">
        <v>587</v>
      </c>
      <c r="C362" s="19" t="s">
        <v>756</v>
      </c>
      <c r="D362" s="333">
        <v>10</v>
      </c>
      <c r="E362" s="18" t="s">
        <v>757</v>
      </c>
      <c r="F362" s="903">
        <v>26400</v>
      </c>
      <c r="G362" s="590">
        <f t="shared" si="14"/>
        <v>264000</v>
      </c>
      <c r="H362" s="894" t="s">
        <v>72</v>
      </c>
      <c r="I362" s="320" t="s">
        <v>210</v>
      </c>
      <c r="J362" s="585"/>
      <c r="K362" s="230"/>
    </row>
    <row r="363" spans="1:11" ht="15.75" customHeight="1">
      <c r="A363" s="531">
        <v>11</v>
      </c>
      <c r="B363" s="473" t="s">
        <v>587</v>
      </c>
      <c r="C363" s="19" t="s">
        <v>758</v>
      </c>
      <c r="D363" s="333">
        <v>10</v>
      </c>
      <c r="E363" s="18" t="s">
        <v>757</v>
      </c>
      <c r="F363" s="906">
        <v>5700</v>
      </c>
      <c r="G363" s="590">
        <f t="shared" si="14"/>
        <v>57000</v>
      </c>
      <c r="H363" s="894" t="s">
        <v>72</v>
      </c>
      <c r="I363" s="320" t="s">
        <v>210</v>
      </c>
      <c r="J363" s="585"/>
      <c r="K363" s="230"/>
    </row>
    <row r="364" spans="1:11" ht="15.75" customHeight="1">
      <c r="A364" s="531">
        <v>12</v>
      </c>
      <c r="B364" s="473" t="s">
        <v>587</v>
      </c>
      <c r="C364" s="19" t="s">
        <v>759</v>
      </c>
      <c r="D364" s="333">
        <v>10</v>
      </c>
      <c r="E364" s="18" t="s">
        <v>757</v>
      </c>
      <c r="F364" s="906">
        <v>36800</v>
      </c>
      <c r="G364" s="590">
        <f t="shared" si="14"/>
        <v>368000</v>
      </c>
      <c r="H364" s="894" t="s">
        <v>72</v>
      </c>
      <c r="I364" s="320" t="s">
        <v>210</v>
      </c>
      <c r="J364" s="585"/>
      <c r="K364" s="230"/>
    </row>
    <row r="365" spans="1:11" ht="15.75" customHeight="1">
      <c r="A365" s="531">
        <v>13</v>
      </c>
      <c r="B365" s="473" t="s">
        <v>587</v>
      </c>
      <c r="C365" s="19" t="s">
        <v>760</v>
      </c>
      <c r="D365" s="333">
        <v>10</v>
      </c>
      <c r="E365" s="18" t="s">
        <v>761</v>
      </c>
      <c r="F365" s="905">
        <v>4500</v>
      </c>
      <c r="G365" s="720">
        <f t="shared" si="14"/>
        <v>45000</v>
      </c>
      <c r="H365" s="894" t="s">
        <v>72</v>
      </c>
      <c r="I365" s="320" t="s">
        <v>210</v>
      </c>
      <c r="J365" s="824"/>
      <c r="K365" s="292"/>
    </row>
    <row r="366" spans="1:11" ht="15.75" customHeight="1">
      <c r="A366" s="531">
        <v>14</v>
      </c>
      <c r="B366" s="473" t="s">
        <v>587</v>
      </c>
      <c r="C366" s="19" t="s">
        <v>762</v>
      </c>
      <c r="D366" s="333">
        <v>10</v>
      </c>
      <c r="E366" s="18" t="s">
        <v>761</v>
      </c>
      <c r="F366" s="905">
        <v>112000</v>
      </c>
      <c r="G366" s="590">
        <f t="shared" si="14"/>
        <v>1120000</v>
      </c>
      <c r="H366" s="894" t="s">
        <v>72</v>
      </c>
      <c r="I366" s="320" t="s">
        <v>210</v>
      </c>
      <c r="J366" s="585"/>
      <c r="K366" s="230"/>
    </row>
    <row r="367" spans="1:11" ht="15.75" customHeight="1">
      <c r="A367" s="531">
        <v>15</v>
      </c>
      <c r="B367" s="473" t="s">
        <v>587</v>
      </c>
      <c r="C367" s="19" t="s">
        <v>763</v>
      </c>
      <c r="D367" s="333">
        <v>5</v>
      </c>
      <c r="E367" s="18" t="s">
        <v>761</v>
      </c>
      <c r="F367" s="905">
        <v>26000</v>
      </c>
      <c r="G367" s="590">
        <f t="shared" si="14"/>
        <v>130000</v>
      </c>
      <c r="H367" s="894" t="s">
        <v>72</v>
      </c>
      <c r="I367" s="320" t="s">
        <v>210</v>
      </c>
      <c r="J367" s="585"/>
      <c r="K367" s="230"/>
    </row>
    <row r="368" spans="1:11" ht="15.75" customHeight="1">
      <c r="A368" s="525">
        <v>16</v>
      </c>
      <c r="B368" s="473" t="s">
        <v>587</v>
      </c>
      <c r="C368" s="19" t="s">
        <v>764</v>
      </c>
      <c r="D368" s="333">
        <v>2</v>
      </c>
      <c r="E368" s="18" t="s">
        <v>761</v>
      </c>
      <c r="F368" s="903">
        <v>46800</v>
      </c>
      <c r="G368" s="720">
        <f t="shared" si="14"/>
        <v>93600</v>
      </c>
      <c r="H368" s="894" t="s">
        <v>72</v>
      </c>
      <c r="I368" s="320" t="s">
        <v>210</v>
      </c>
      <c r="J368" s="824"/>
      <c r="K368" s="292"/>
    </row>
    <row r="369" spans="1:11" ht="15.75" customHeight="1">
      <c r="A369" s="572">
        <v>17</v>
      </c>
      <c r="B369" s="473" t="s">
        <v>587</v>
      </c>
      <c r="C369" s="19" t="s">
        <v>765</v>
      </c>
      <c r="D369" s="36">
        <v>5</v>
      </c>
      <c r="E369" s="18" t="s">
        <v>766</v>
      </c>
      <c r="F369" s="905">
        <v>19800</v>
      </c>
      <c r="G369" s="590">
        <f t="shared" si="14"/>
        <v>99000</v>
      </c>
      <c r="H369" s="320" t="s">
        <v>72</v>
      </c>
      <c r="I369" s="320" t="s">
        <v>210</v>
      </c>
      <c r="J369" s="590"/>
      <c r="K369" s="318"/>
    </row>
    <row r="370" spans="1:11" ht="15.75" customHeight="1">
      <c r="A370" s="572">
        <v>18</v>
      </c>
      <c r="B370" s="473" t="s">
        <v>587</v>
      </c>
      <c r="C370" s="19" t="s">
        <v>767</v>
      </c>
      <c r="D370" s="36">
        <v>2</v>
      </c>
      <c r="E370" s="18" t="s">
        <v>425</v>
      </c>
      <c r="F370" s="906"/>
      <c r="G370" s="590">
        <f t="shared" si="14"/>
        <v>0</v>
      </c>
      <c r="H370" s="590"/>
      <c r="I370" s="590"/>
      <c r="J370" s="590"/>
      <c r="K370" s="318"/>
    </row>
    <row r="371" spans="1:11" ht="15.75" customHeight="1">
      <c r="A371" s="572">
        <v>19</v>
      </c>
      <c r="B371" s="473" t="s">
        <v>705</v>
      </c>
      <c r="C371" s="19" t="s">
        <v>768</v>
      </c>
      <c r="D371" s="36">
        <v>5</v>
      </c>
      <c r="E371" s="18" t="s">
        <v>425</v>
      </c>
      <c r="F371" s="906"/>
      <c r="G371" s="590"/>
      <c r="H371" s="590"/>
      <c r="I371" s="590"/>
      <c r="J371" s="590"/>
      <c r="K371" s="318"/>
    </row>
    <row r="372" spans="1:11" ht="15.75" customHeight="1">
      <c r="A372" s="572">
        <v>20</v>
      </c>
      <c r="B372" s="473" t="s">
        <v>587</v>
      </c>
      <c r="C372" s="19" t="s">
        <v>769</v>
      </c>
      <c r="D372" s="36">
        <v>1</v>
      </c>
      <c r="E372" s="18" t="s">
        <v>770</v>
      </c>
      <c r="F372" s="906"/>
      <c r="G372" s="590"/>
      <c r="H372" s="590"/>
      <c r="I372" s="590"/>
      <c r="J372" s="590"/>
      <c r="K372" s="318"/>
    </row>
    <row r="373" spans="1:11" ht="15.75" customHeight="1">
      <c r="A373" s="572"/>
      <c r="B373" s="473"/>
      <c r="C373" s="853"/>
      <c r="D373" s="596"/>
      <c r="E373" s="596"/>
      <c r="F373" s="906"/>
      <c r="G373" s="590">
        <f t="shared" ref="G373:G374" si="15">+F373*D373</f>
        <v>0</v>
      </c>
      <c r="H373" s="590"/>
      <c r="I373" s="590"/>
      <c r="J373" s="590"/>
      <c r="K373" s="318"/>
    </row>
    <row r="374" spans="1:11" ht="15.75" customHeight="1">
      <c r="A374" s="573"/>
      <c r="B374" s="473"/>
      <c r="C374" s="907"/>
      <c r="D374" s="908"/>
      <c r="E374" s="908"/>
      <c r="F374" s="909"/>
      <c r="G374" s="641">
        <f t="shared" si="15"/>
        <v>0</v>
      </c>
      <c r="H374" s="644"/>
      <c r="I374" s="644"/>
      <c r="J374" s="644"/>
      <c r="K374" s="60"/>
    </row>
    <row r="375" spans="1:11" ht="15.75" customHeight="1">
      <c r="A375" s="860"/>
      <c r="B375" s="910"/>
      <c r="C375" s="911"/>
      <c r="D375" s="912"/>
      <c r="E375" s="913"/>
      <c r="F375" s="914"/>
      <c r="G375" s="749" t="s">
        <v>541</v>
      </c>
      <c r="H375" s="749"/>
      <c r="I375" s="749"/>
      <c r="J375" s="749"/>
      <c r="K375" s="798">
        <f>SUM(G353:G374)</f>
        <v>13524600</v>
      </c>
    </row>
    <row r="376" spans="1:11" ht="15.75" customHeight="1">
      <c r="A376" s="915"/>
      <c r="B376" s="916"/>
      <c r="C376" s="917" t="s">
        <v>771</v>
      </c>
      <c r="D376" s="869"/>
      <c r="E376" s="870"/>
      <c r="F376" s="871"/>
      <c r="G376" s="872"/>
      <c r="H376" s="872"/>
      <c r="I376" s="872"/>
      <c r="J376" s="872"/>
      <c r="K376" s="267"/>
    </row>
    <row r="377" spans="1:11" ht="15.75" customHeight="1">
      <c r="A377" s="569">
        <v>1</v>
      </c>
      <c r="B377" s="526" t="s">
        <v>57</v>
      </c>
      <c r="C377" s="918" t="s">
        <v>772</v>
      </c>
      <c r="D377" s="919">
        <v>20</v>
      </c>
      <c r="E377" s="920" t="s">
        <v>519</v>
      </c>
      <c r="F377" s="921">
        <v>90000</v>
      </c>
      <c r="G377" s="720">
        <f t="shared" ref="G377:G396" si="16">+F377*D377</f>
        <v>1800000</v>
      </c>
      <c r="H377" s="890" t="s">
        <v>72</v>
      </c>
      <c r="I377" s="890" t="s">
        <v>210</v>
      </c>
      <c r="J377" s="824"/>
      <c r="K377" s="292"/>
    </row>
    <row r="378" spans="1:11" ht="15.75" customHeight="1">
      <c r="A378" s="23">
        <v>2</v>
      </c>
      <c r="B378" s="473" t="s">
        <v>57</v>
      </c>
      <c r="C378" s="922" t="s">
        <v>773</v>
      </c>
      <c r="D378" s="919">
        <v>20</v>
      </c>
      <c r="E378" s="923" t="s">
        <v>519</v>
      </c>
      <c r="F378" s="924">
        <v>1400</v>
      </c>
      <c r="G378" s="590">
        <f t="shared" si="16"/>
        <v>28000</v>
      </c>
      <c r="H378" s="894" t="s">
        <v>72</v>
      </c>
      <c r="I378" s="320" t="s">
        <v>210</v>
      </c>
      <c r="J378" s="585"/>
      <c r="K378" s="230"/>
    </row>
    <row r="379" spans="1:11" ht="15.75" customHeight="1">
      <c r="A379" s="23">
        <v>3</v>
      </c>
      <c r="B379" s="473" t="s">
        <v>57</v>
      </c>
      <c r="C379" s="922" t="s">
        <v>774</v>
      </c>
      <c r="D379" s="919">
        <v>1</v>
      </c>
      <c r="E379" s="923" t="s">
        <v>534</v>
      </c>
      <c r="F379" s="924">
        <v>1400</v>
      </c>
      <c r="G379" s="590">
        <f t="shared" si="16"/>
        <v>1400</v>
      </c>
      <c r="H379" s="894" t="s">
        <v>72</v>
      </c>
      <c r="I379" s="320" t="s">
        <v>210</v>
      </c>
      <c r="J379" s="585"/>
      <c r="K379" s="230"/>
    </row>
    <row r="380" spans="1:11" ht="15.75" customHeight="1">
      <c r="A380" s="23">
        <v>4</v>
      </c>
      <c r="B380" s="473" t="s">
        <v>57</v>
      </c>
      <c r="C380" s="922" t="s">
        <v>775</v>
      </c>
      <c r="D380" s="919">
        <v>2</v>
      </c>
      <c r="E380" s="923" t="s">
        <v>519</v>
      </c>
      <c r="F380" s="924">
        <v>1700</v>
      </c>
      <c r="G380" s="590">
        <f t="shared" si="16"/>
        <v>3400</v>
      </c>
      <c r="H380" s="894" t="s">
        <v>72</v>
      </c>
      <c r="I380" s="320" t="s">
        <v>210</v>
      </c>
      <c r="J380" s="585"/>
      <c r="K380" s="230"/>
    </row>
    <row r="381" spans="1:11" ht="15.75" customHeight="1">
      <c r="A381" s="23">
        <v>5</v>
      </c>
      <c r="B381" s="473" t="s">
        <v>57</v>
      </c>
      <c r="C381" s="922" t="s">
        <v>776</v>
      </c>
      <c r="D381" s="919">
        <v>1</v>
      </c>
      <c r="E381" s="920" t="s">
        <v>777</v>
      </c>
      <c r="F381" s="924">
        <v>48000</v>
      </c>
      <c r="G381" s="590">
        <f t="shared" si="16"/>
        <v>48000</v>
      </c>
      <c r="H381" s="894" t="s">
        <v>72</v>
      </c>
      <c r="I381" s="320" t="s">
        <v>210</v>
      </c>
      <c r="J381" s="585"/>
      <c r="K381" s="230"/>
    </row>
    <row r="382" spans="1:11" ht="15.75" customHeight="1">
      <c r="A382" s="23">
        <v>6</v>
      </c>
      <c r="B382" s="473" t="s">
        <v>57</v>
      </c>
      <c r="C382" s="925" t="s">
        <v>778</v>
      </c>
      <c r="D382" s="919">
        <v>4</v>
      </c>
      <c r="E382" s="920" t="s">
        <v>712</v>
      </c>
      <c r="F382" s="924">
        <v>8500</v>
      </c>
      <c r="G382" s="590">
        <f t="shared" si="16"/>
        <v>34000</v>
      </c>
      <c r="H382" s="894" t="s">
        <v>72</v>
      </c>
      <c r="I382" s="320" t="s">
        <v>210</v>
      </c>
      <c r="J382" s="585"/>
      <c r="K382" s="230"/>
    </row>
    <row r="383" spans="1:11" ht="15.75" customHeight="1">
      <c r="A383" s="23">
        <v>7</v>
      </c>
      <c r="B383" s="473" t="s">
        <v>587</v>
      </c>
      <c r="C383" s="922" t="s">
        <v>779</v>
      </c>
      <c r="D383" s="919">
        <v>2</v>
      </c>
      <c r="E383" s="920" t="s">
        <v>514</v>
      </c>
      <c r="F383" s="924">
        <v>19000</v>
      </c>
      <c r="G383" s="590">
        <f t="shared" si="16"/>
        <v>38000</v>
      </c>
      <c r="H383" s="894" t="s">
        <v>72</v>
      </c>
      <c r="I383" s="320" t="s">
        <v>210</v>
      </c>
      <c r="J383" s="585"/>
      <c r="K383" s="230"/>
    </row>
    <row r="384" spans="1:11" ht="15.75" customHeight="1">
      <c r="A384" s="23">
        <v>8</v>
      </c>
      <c r="B384" s="473" t="s">
        <v>587</v>
      </c>
      <c r="C384" s="922" t="s">
        <v>780</v>
      </c>
      <c r="D384" s="919">
        <v>10</v>
      </c>
      <c r="E384" s="920" t="s">
        <v>514</v>
      </c>
      <c r="F384" s="924">
        <v>13000</v>
      </c>
      <c r="G384" s="590">
        <f t="shared" si="16"/>
        <v>130000</v>
      </c>
      <c r="H384" s="894" t="s">
        <v>72</v>
      </c>
      <c r="I384" s="320" t="s">
        <v>210</v>
      </c>
      <c r="J384" s="585"/>
      <c r="K384" s="230"/>
    </row>
    <row r="385" spans="1:11" ht="15.75" customHeight="1">
      <c r="A385" s="23">
        <v>9</v>
      </c>
      <c r="B385" s="473" t="s">
        <v>587</v>
      </c>
      <c r="C385" s="922" t="s">
        <v>781</v>
      </c>
      <c r="D385" s="926">
        <v>2</v>
      </c>
      <c r="E385" s="927" t="s">
        <v>514</v>
      </c>
      <c r="F385" s="924">
        <v>3900</v>
      </c>
      <c r="G385" s="590">
        <f t="shared" si="16"/>
        <v>7800</v>
      </c>
      <c r="H385" s="894" t="s">
        <v>72</v>
      </c>
      <c r="I385" s="320" t="s">
        <v>210</v>
      </c>
      <c r="J385" s="585"/>
      <c r="K385" s="230"/>
    </row>
    <row r="386" spans="1:11" ht="15.75" customHeight="1">
      <c r="A386" s="23">
        <v>10</v>
      </c>
      <c r="B386" s="473" t="s">
        <v>587</v>
      </c>
      <c r="C386" s="922" t="s">
        <v>782</v>
      </c>
      <c r="D386" s="926">
        <v>4</v>
      </c>
      <c r="E386" s="927" t="s">
        <v>524</v>
      </c>
      <c r="F386" s="924">
        <v>500</v>
      </c>
      <c r="G386" s="590">
        <f t="shared" si="16"/>
        <v>2000</v>
      </c>
      <c r="H386" s="894" t="s">
        <v>72</v>
      </c>
      <c r="I386" s="320" t="s">
        <v>210</v>
      </c>
      <c r="J386" s="585"/>
      <c r="K386" s="230"/>
    </row>
    <row r="387" spans="1:11" ht="15.75" customHeight="1">
      <c r="A387" s="23">
        <v>11</v>
      </c>
      <c r="B387" s="473" t="s">
        <v>587</v>
      </c>
      <c r="C387" s="922" t="s">
        <v>783</v>
      </c>
      <c r="D387" s="919">
        <v>3</v>
      </c>
      <c r="E387" s="920" t="s">
        <v>514</v>
      </c>
      <c r="F387" s="924">
        <v>500</v>
      </c>
      <c r="G387" s="590">
        <f t="shared" si="16"/>
        <v>1500</v>
      </c>
      <c r="H387" s="894" t="s">
        <v>72</v>
      </c>
      <c r="I387" s="320" t="s">
        <v>210</v>
      </c>
      <c r="J387" s="585"/>
      <c r="K387" s="230"/>
    </row>
    <row r="388" spans="1:11" ht="15.75" customHeight="1">
      <c r="A388" s="23">
        <v>12</v>
      </c>
      <c r="B388" s="473" t="s">
        <v>587</v>
      </c>
      <c r="C388" s="922" t="s">
        <v>784</v>
      </c>
      <c r="D388" s="919">
        <v>20</v>
      </c>
      <c r="E388" s="920" t="s">
        <v>524</v>
      </c>
      <c r="F388" s="924">
        <v>93000</v>
      </c>
      <c r="G388" s="590">
        <f t="shared" si="16"/>
        <v>1860000</v>
      </c>
      <c r="H388" s="894" t="s">
        <v>72</v>
      </c>
      <c r="I388" s="320" t="s">
        <v>210</v>
      </c>
      <c r="J388" s="585"/>
      <c r="K388" s="230"/>
    </row>
    <row r="389" spans="1:11" ht="15.75" customHeight="1">
      <c r="A389" s="23">
        <v>13</v>
      </c>
      <c r="B389" s="473" t="s">
        <v>587</v>
      </c>
      <c r="C389" s="922" t="s">
        <v>785</v>
      </c>
      <c r="D389" s="919">
        <v>100</v>
      </c>
      <c r="E389" s="920" t="s">
        <v>514</v>
      </c>
      <c r="F389" s="924">
        <v>108000</v>
      </c>
      <c r="G389" s="590">
        <f t="shared" si="16"/>
        <v>10800000</v>
      </c>
      <c r="H389" s="894" t="s">
        <v>72</v>
      </c>
      <c r="I389" s="320" t="s">
        <v>210</v>
      </c>
      <c r="J389" s="585"/>
      <c r="K389" s="230"/>
    </row>
    <row r="390" spans="1:11" ht="15.75" customHeight="1">
      <c r="A390" s="23">
        <v>14</v>
      </c>
      <c r="B390" s="473" t="s">
        <v>587</v>
      </c>
      <c r="C390" s="922" t="s">
        <v>786</v>
      </c>
      <c r="D390" s="919">
        <v>100</v>
      </c>
      <c r="E390" s="920" t="s">
        <v>514</v>
      </c>
      <c r="F390" s="924">
        <v>138000</v>
      </c>
      <c r="G390" s="590">
        <f t="shared" si="16"/>
        <v>13800000</v>
      </c>
      <c r="H390" s="894" t="s">
        <v>72</v>
      </c>
      <c r="I390" s="320" t="s">
        <v>210</v>
      </c>
      <c r="J390" s="585"/>
      <c r="K390" s="230"/>
    </row>
    <row r="391" spans="1:11" ht="15.75" customHeight="1">
      <c r="A391" s="23">
        <v>15</v>
      </c>
      <c r="B391" s="473" t="s">
        <v>587</v>
      </c>
      <c r="C391" s="922" t="s">
        <v>787</v>
      </c>
      <c r="D391" s="919">
        <v>2</v>
      </c>
      <c r="E391" s="920" t="s">
        <v>514</v>
      </c>
      <c r="F391" s="924">
        <v>10818.5</v>
      </c>
      <c r="G391" s="590">
        <f t="shared" si="16"/>
        <v>21637</v>
      </c>
      <c r="H391" s="894" t="s">
        <v>72</v>
      </c>
      <c r="I391" s="320" t="s">
        <v>210</v>
      </c>
      <c r="J391" s="585"/>
      <c r="K391" s="230"/>
    </row>
    <row r="392" spans="1:11" ht="15.75" customHeight="1">
      <c r="A392" s="23">
        <v>16</v>
      </c>
      <c r="B392" s="473" t="s">
        <v>587</v>
      </c>
      <c r="C392" s="922" t="s">
        <v>788</v>
      </c>
      <c r="D392" s="919">
        <v>2</v>
      </c>
      <c r="E392" s="920" t="s">
        <v>514</v>
      </c>
      <c r="F392" s="924">
        <v>12914</v>
      </c>
      <c r="G392" s="590">
        <f t="shared" si="16"/>
        <v>25828</v>
      </c>
      <c r="H392" s="894" t="s">
        <v>72</v>
      </c>
      <c r="I392" s="320" t="s">
        <v>210</v>
      </c>
      <c r="J392" s="585"/>
      <c r="K392" s="230"/>
    </row>
    <row r="393" spans="1:11" ht="15.75" customHeight="1">
      <c r="A393" s="23">
        <v>17</v>
      </c>
      <c r="B393" s="473" t="s">
        <v>587</v>
      </c>
      <c r="C393" s="922" t="s">
        <v>789</v>
      </c>
      <c r="D393" s="919">
        <v>4</v>
      </c>
      <c r="E393" s="920" t="s">
        <v>514</v>
      </c>
      <c r="F393" s="924">
        <v>22000</v>
      </c>
      <c r="G393" s="590">
        <f t="shared" si="16"/>
        <v>88000</v>
      </c>
      <c r="H393" s="894" t="s">
        <v>72</v>
      </c>
      <c r="I393" s="320" t="s">
        <v>210</v>
      </c>
      <c r="J393" s="585"/>
      <c r="K393" s="230"/>
    </row>
    <row r="394" spans="1:11" ht="15.75" customHeight="1">
      <c r="A394" s="23">
        <v>18</v>
      </c>
      <c r="B394" s="473" t="s">
        <v>587</v>
      </c>
      <c r="C394" s="922" t="s">
        <v>790</v>
      </c>
      <c r="D394" s="919">
        <v>20</v>
      </c>
      <c r="E394" s="920" t="s">
        <v>514</v>
      </c>
      <c r="F394" s="924">
        <v>12500</v>
      </c>
      <c r="G394" s="590">
        <f t="shared" si="16"/>
        <v>250000</v>
      </c>
      <c r="H394" s="894" t="s">
        <v>72</v>
      </c>
      <c r="I394" s="320" t="s">
        <v>210</v>
      </c>
      <c r="J394" s="585"/>
      <c r="K394" s="230"/>
    </row>
    <row r="395" spans="1:11" ht="15.75" customHeight="1">
      <c r="A395" s="23">
        <v>19</v>
      </c>
      <c r="B395" s="473" t="s">
        <v>587</v>
      </c>
      <c r="C395" s="922" t="s">
        <v>791</v>
      </c>
      <c r="D395" s="919">
        <v>20</v>
      </c>
      <c r="E395" s="920" t="s">
        <v>514</v>
      </c>
      <c r="F395" s="924">
        <v>117500</v>
      </c>
      <c r="G395" s="590">
        <f t="shared" si="16"/>
        <v>2350000</v>
      </c>
      <c r="H395" s="894" t="s">
        <v>72</v>
      </c>
      <c r="I395" s="320" t="s">
        <v>210</v>
      </c>
      <c r="J395" s="585"/>
      <c r="K395" s="230"/>
    </row>
    <row r="396" spans="1:11" ht="15.75" customHeight="1">
      <c r="A396" s="23">
        <v>20</v>
      </c>
      <c r="B396" s="473" t="s">
        <v>587</v>
      </c>
      <c r="C396" s="922" t="s">
        <v>792</v>
      </c>
      <c r="D396" s="928">
        <v>4</v>
      </c>
      <c r="E396" s="928" t="s">
        <v>514</v>
      </c>
      <c r="F396" s="924">
        <v>870000</v>
      </c>
      <c r="G396" s="590">
        <f t="shared" si="16"/>
        <v>3480000</v>
      </c>
      <c r="H396" s="320" t="s">
        <v>72</v>
      </c>
      <c r="I396" s="320" t="s">
        <v>210</v>
      </c>
      <c r="J396" s="590"/>
      <c r="K396" s="318"/>
    </row>
    <row r="397" spans="1:11" ht="15.75" customHeight="1">
      <c r="A397" s="23">
        <v>21</v>
      </c>
      <c r="B397" s="473" t="s">
        <v>587</v>
      </c>
      <c r="C397" s="922" t="s">
        <v>793</v>
      </c>
      <c r="D397" s="928">
        <v>1</v>
      </c>
      <c r="E397" s="928" t="s">
        <v>514</v>
      </c>
      <c r="F397" s="924"/>
      <c r="G397" s="590"/>
      <c r="H397" s="320"/>
      <c r="I397" s="320"/>
      <c r="J397" s="590"/>
      <c r="K397" s="318"/>
    </row>
    <row r="398" spans="1:11" ht="15.75" customHeight="1">
      <c r="A398" s="23">
        <v>22</v>
      </c>
      <c r="B398" s="473" t="s">
        <v>57</v>
      </c>
      <c r="C398" s="922" t="s">
        <v>794</v>
      </c>
      <c r="D398" s="928">
        <v>2</v>
      </c>
      <c r="E398" s="928" t="s">
        <v>519</v>
      </c>
      <c r="F398" s="847"/>
      <c r="G398" s="590">
        <f t="shared" ref="G398:G400" si="17">+F398*D398</f>
        <v>0</v>
      </c>
      <c r="H398" s="590"/>
      <c r="I398" s="590"/>
      <c r="J398" s="590"/>
      <c r="K398" s="318"/>
    </row>
    <row r="399" spans="1:11" ht="15.75" customHeight="1">
      <c r="A399" s="58"/>
      <c r="B399" s="473"/>
      <c r="C399" s="624"/>
      <c r="D399" s="845"/>
      <c r="E399" s="205"/>
      <c r="F399" s="847"/>
      <c r="G399" s="590">
        <f t="shared" si="17"/>
        <v>0</v>
      </c>
      <c r="H399" s="585"/>
      <c r="I399" s="585"/>
      <c r="J399" s="585"/>
      <c r="K399" s="230"/>
    </row>
    <row r="400" spans="1:11" ht="15.75" customHeight="1">
      <c r="A400" s="75"/>
      <c r="B400" s="638"/>
      <c r="C400" s="929"/>
      <c r="D400" s="930"/>
      <c r="E400" s="930"/>
      <c r="F400" s="931"/>
      <c r="G400" s="607">
        <f t="shared" si="17"/>
        <v>0</v>
      </c>
      <c r="H400" s="611"/>
      <c r="I400" s="611"/>
      <c r="J400" s="611"/>
      <c r="K400" s="668">
        <f>SUM(G377:G400)</f>
        <v>34769565</v>
      </c>
    </row>
    <row r="401" spans="1:11" ht="15.75" customHeight="1">
      <c r="A401" s="932"/>
      <c r="B401" s="933"/>
      <c r="C401" s="1071" t="s">
        <v>795</v>
      </c>
      <c r="D401" s="1072"/>
      <c r="E401" s="934"/>
      <c r="F401" s="871"/>
      <c r="G401" s="872"/>
      <c r="H401" s="872"/>
      <c r="I401" s="872"/>
      <c r="J401" s="872"/>
      <c r="K401" s="267"/>
    </row>
    <row r="402" spans="1:11" ht="15.75" customHeight="1">
      <c r="A402" s="805">
        <v>1</v>
      </c>
      <c r="B402" s="666">
        <v>72103300</v>
      </c>
      <c r="C402" s="794" t="s">
        <v>796</v>
      </c>
      <c r="D402" s="935">
        <v>1</v>
      </c>
      <c r="E402" s="32"/>
      <c r="F402" s="70">
        <v>60000000</v>
      </c>
      <c r="G402" s="865">
        <f>+F402*D402</f>
        <v>60000000</v>
      </c>
      <c r="H402" s="890" t="s">
        <v>72</v>
      </c>
      <c r="I402" s="936" t="s">
        <v>797</v>
      </c>
      <c r="J402" s="797"/>
      <c r="K402" s="87"/>
    </row>
    <row r="403" spans="1:11" ht="15.75" customHeight="1">
      <c r="A403" s="937"/>
      <c r="B403" s="938"/>
      <c r="C403" s="233"/>
      <c r="D403" s="939"/>
      <c r="E403" s="69"/>
      <c r="F403" s="204" t="s">
        <v>798</v>
      </c>
      <c r="G403" s="940"/>
      <c r="H403" s="583"/>
      <c r="I403" s="583"/>
      <c r="J403" s="583"/>
      <c r="K403" s="372"/>
    </row>
    <row r="404" spans="1:11" ht="15.75" customHeight="1">
      <c r="A404" s="941"/>
      <c r="B404" s="942"/>
      <c r="C404" s="18"/>
      <c r="D404" s="943"/>
      <c r="E404" s="23"/>
      <c r="F404" s="27"/>
      <c r="G404" s="590">
        <f t="shared" ref="G404:G418" si="18">+F404*D404</f>
        <v>0</v>
      </c>
      <c r="H404" s="585"/>
      <c r="I404" s="585"/>
      <c r="J404" s="585"/>
      <c r="K404" s="230"/>
    </row>
    <row r="405" spans="1:11" ht="15.75" customHeight="1">
      <c r="A405" s="941"/>
      <c r="B405" s="942"/>
      <c r="C405" s="18"/>
      <c r="D405" s="943"/>
      <c r="E405" s="23"/>
      <c r="F405" s="27"/>
      <c r="G405" s="590">
        <f t="shared" si="18"/>
        <v>0</v>
      </c>
      <c r="H405" s="585"/>
      <c r="I405" s="585"/>
      <c r="J405" s="585"/>
      <c r="K405" s="230"/>
    </row>
    <row r="406" spans="1:11" ht="15.75" customHeight="1">
      <c r="A406" s="941"/>
      <c r="B406" s="942"/>
      <c r="C406" s="18"/>
      <c r="D406" s="943"/>
      <c r="E406" s="23"/>
      <c r="F406" s="27"/>
      <c r="G406" s="590">
        <f t="shared" si="18"/>
        <v>0</v>
      </c>
      <c r="H406" s="585"/>
      <c r="I406" s="585"/>
      <c r="J406" s="585"/>
      <c r="K406" s="230"/>
    </row>
    <row r="407" spans="1:11" ht="15.75" customHeight="1">
      <c r="A407" s="941"/>
      <c r="B407" s="942"/>
      <c r="C407" s="18"/>
      <c r="D407" s="943"/>
      <c r="E407" s="23"/>
      <c r="F407" s="27"/>
      <c r="G407" s="590">
        <f t="shared" si="18"/>
        <v>0</v>
      </c>
      <c r="H407" s="585"/>
      <c r="I407" s="585"/>
      <c r="J407" s="585"/>
      <c r="K407" s="230"/>
    </row>
    <row r="408" spans="1:11" ht="15.75" customHeight="1">
      <c r="A408" s="941"/>
      <c r="B408" s="942"/>
      <c r="C408" s="18"/>
      <c r="D408" s="943"/>
      <c r="E408" s="23"/>
      <c r="F408" s="27"/>
      <c r="G408" s="590">
        <f t="shared" si="18"/>
        <v>0</v>
      </c>
      <c r="H408" s="585"/>
      <c r="I408" s="585"/>
      <c r="J408" s="585"/>
      <c r="K408" s="230"/>
    </row>
    <row r="409" spans="1:11" ht="15.75" customHeight="1">
      <c r="A409" s="941"/>
      <c r="B409" s="942"/>
      <c r="C409" s="18"/>
      <c r="D409" s="943"/>
      <c r="E409" s="23"/>
      <c r="F409" s="27"/>
      <c r="G409" s="590">
        <f t="shared" si="18"/>
        <v>0</v>
      </c>
      <c r="H409" s="585"/>
      <c r="I409" s="585"/>
      <c r="J409" s="585"/>
      <c r="K409" s="230"/>
    </row>
    <row r="410" spans="1:11" ht="15.75" customHeight="1">
      <c r="A410" s="941"/>
      <c r="B410" s="942"/>
      <c r="C410" s="18"/>
      <c r="D410" s="943"/>
      <c r="E410" s="23"/>
      <c r="F410" s="27"/>
      <c r="G410" s="590">
        <f t="shared" si="18"/>
        <v>0</v>
      </c>
      <c r="H410" s="585"/>
      <c r="I410" s="585"/>
      <c r="J410" s="585"/>
      <c r="K410" s="230"/>
    </row>
    <row r="411" spans="1:11" ht="15.75" customHeight="1">
      <c r="A411" s="941"/>
      <c r="B411" s="942"/>
      <c r="C411" s="18"/>
      <c r="D411" s="943"/>
      <c r="E411" s="23"/>
      <c r="F411" s="27"/>
      <c r="G411" s="590">
        <f t="shared" si="18"/>
        <v>0</v>
      </c>
      <c r="H411" s="585"/>
      <c r="I411" s="585"/>
      <c r="J411" s="585"/>
      <c r="K411" s="230"/>
    </row>
    <row r="412" spans="1:11" ht="15.75" customHeight="1">
      <c r="A412" s="941"/>
      <c r="B412" s="942"/>
      <c r="C412" s="18"/>
      <c r="D412" s="943"/>
      <c r="E412" s="23"/>
      <c r="F412" s="27"/>
      <c r="G412" s="590">
        <f t="shared" si="18"/>
        <v>0</v>
      </c>
      <c r="H412" s="585"/>
      <c r="I412" s="585"/>
      <c r="J412" s="585"/>
      <c r="K412" s="230"/>
    </row>
    <row r="413" spans="1:11" ht="15.75" customHeight="1">
      <c r="A413" s="941"/>
      <c r="B413" s="942"/>
      <c r="C413" s="18"/>
      <c r="D413" s="943"/>
      <c r="E413" s="23"/>
      <c r="F413" s="27"/>
      <c r="G413" s="590">
        <f t="shared" si="18"/>
        <v>0</v>
      </c>
      <c r="H413" s="585"/>
      <c r="I413" s="585"/>
      <c r="J413" s="585"/>
      <c r="K413" s="230"/>
    </row>
    <row r="414" spans="1:11" ht="15.75" customHeight="1">
      <c r="A414" s="941"/>
      <c r="B414" s="942"/>
      <c r="C414" s="18"/>
      <c r="D414" s="943"/>
      <c r="E414" s="23"/>
      <c r="F414" s="27"/>
      <c r="G414" s="590">
        <f t="shared" si="18"/>
        <v>0</v>
      </c>
      <c r="H414" s="585"/>
      <c r="I414" s="585"/>
      <c r="J414" s="585"/>
      <c r="K414" s="230"/>
    </row>
    <row r="415" spans="1:11" ht="15.75" customHeight="1">
      <c r="A415" s="941"/>
      <c r="B415" s="942"/>
      <c r="C415" s="18"/>
      <c r="D415" s="943"/>
      <c r="E415" s="23"/>
      <c r="F415" s="27"/>
      <c r="G415" s="590">
        <f t="shared" si="18"/>
        <v>0</v>
      </c>
      <c r="H415" s="585"/>
      <c r="I415" s="585"/>
      <c r="J415" s="585"/>
      <c r="K415" s="230"/>
    </row>
    <row r="416" spans="1:11" ht="15.75" customHeight="1">
      <c r="A416" s="941"/>
      <c r="B416" s="942"/>
      <c r="C416" s="18"/>
      <c r="D416" s="943"/>
      <c r="E416" s="23"/>
      <c r="F416" s="27"/>
      <c r="G416" s="590">
        <f t="shared" si="18"/>
        <v>0</v>
      </c>
      <c r="H416" s="585"/>
      <c r="I416" s="585"/>
      <c r="J416" s="585"/>
      <c r="K416" s="230"/>
    </row>
    <row r="417" spans="1:11" ht="15.75" customHeight="1">
      <c r="A417" s="941"/>
      <c r="B417" s="942"/>
      <c r="C417" s="18"/>
      <c r="D417" s="23"/>
      <c r="E417" s="23"/>
      <c r="F417" s="27"/>
      <c r="G417" s="590">
        <f t="shared" si="18"/>
        <v>0</v>
      </c>
      <c r="H417" s="585"/>
      <c r="I417" s="585"/>
      <c r="J417" s="585"/>
      <c r="K417" s="230"/>
    </row>
    <row r="418" spans="1:11" ht="15.75" customHeight="1">
      <c r="A418" s="75"/>
      <c r="B418" s="612"/>
      <c r="C418" s="79"/>
      <c r="D418" s="77"/>
      <c r="E418" s="77"/>
      <c r="F418" s="84"/>
      <c r="G418" s="858">
        <f t="shared" si="18"/>
        <v>0</v>
      </c>
      <c r="H418" s="859"/>
      <c r="I418" s="859"/>
      <c r="J418" s="859"/>
      <c r="K418" s="262"/>
    </row>
    <row r="419" spans="1:11" ht="15.75" customHeight="1">
      <c r="A419" s="153"/>
      <c r="B419" s="793"/>
      <c r="C419" s="794"/>
      <c r="D419" s="32"/>
      <c r="E419" s="32"/>
      <c r="F419" s="70"/>
      <c r="G419" s="797"/>
      <c r="H419" s="749"/>
      <c r="I419" s="749"/>
      <c r="J419" s="749"/>
      <c r="K419" s="798">
        <f>SUM(G402:G418)</f>
        <v>60000000</v>
      </c>
    </row>
    <row r="420" spans="1:11" ht="15.75" customHeight="1">
      <c r="A420" s="805"/>
      <c r="B420" s="944"/>
      <c r="C420" s="945" t="s">
        <v>799</v>
      </c>
      <c r="D420" s="946"/>
      <c r="E420" s="947"/>
      <c r="F420" s="948"/>
      <c r="G420" s="753"/>
      <c r="H420" s="754"/>
      <c r="I420" s="753"/>
      <c r="J420" s="754"/>
      <c r="K420" s="949"/>
    </row>
    <row r="421" spans="1:11" ht="15.75" customHeight="1">
      <c r="A421" s="950">
        <v>1</v>
      </c>
      <c r="B421" s="951" t="s">
        <v>227</v>
      </c>
      <c r="C421" s="952" t="s">
        <v>800</v>
      </c>
      <c r="D421" s="953">
        <v>20</v>
      </c>
      <c r="E421" s="953" t="s">
        <v>78</v>
      </c>
      <c r="F421" s="954"/>
      <c r="G421" s="955"/>
      <c r="H421" s="956" t="s">
        <v>72</v>
      </c>
      <c r="I421" s="957" t="s">
        <v>210</v>
      </c>
      <c r="J421" s="955"/>
      <c r="K421" s="958"/>
    </row>
    <row r="422" spans="1:11" ht="15.75" customHeight="1">
      <c r="A422" s="33"/>
      <c r="B422" s="959" t="s">
        <v>227</v>
      </c>
      <c r="C422" s="365" t="s">
        <v>801</v>
      </c>
      <c r="D422" s="135">
        <v>10</v>
      </c>
      <c r="E422" s="135" t="s">
        <v>78</v>
      </c>
      <c r="F422" s="960"/>
      <c r="G422" s="720">
        <f t="shared" ref="G422:G436" si="19">+F422*D422</f>
        <v>0</v>
      </c>
      <c r="H422" s="720"/>
      <c r="I422" s="720"/>
      <c r="J422" s="720"/>
      <c r="K422" s="292"/>
    </row>
    <row r="423" spans="1:11" ht="15.75" customHeight="1">
      <c r="A423" s="58"/>
      <c r="B423" s="19"/>
      <c r="C423" s="853"/>
      <c r="D423" s="596"/>
      <c r="E423" s="596"/>
      <c r="F423" s="905"/>
      <c r="G423" s="590">
        <f t="shared" si="19"/>
        <v>0</v>
      </c>
      <c r="H423" s="590"/>
      <c r="I423" s="590"/>
      <c r="J423" s="590"/>
      <c r="K423" s="230"/>
    </row>
    <row r="424" spans="1:11" ht="15.75" customHeight="1">
      <c r="A424" s="58"/>
      <c r="B424" s="19"/>
      <c r="C424" s="853"/>
      <c r="D424" s="596"/>
      <c r="E424" s="596"/>
      <c r="F424" s="905"/>
      <c r="G424" s="590">
        <f t="shared" si="19"/>
        <v>0</v>
      </c>
      <c r="H424" s="590"/>
      <c r="I424" s="590"/>
      <c r="J424" s="590"/>
      <c r="K424" s="230"/>
    </row>
    <row r="425" spans="1:11" ht="15.75" customHeight="1">
      <c r="A425" s="58"/>
      <c r="B425" s="19"/>
      <c r="C425" s="853"/>
      <c r="D425" s="596"/>
      <c r="E425" s="596"/>
      <c r="F425" s="905"/>
      <c r="G425" s="590">
        <f t="shared" si="19"/>
        <v>0</v>
      </c>
      <c r="H425" s="590"/>
      <c r="I425" s="590"/>
      <c r="J425" s="590"/>
      <c r="K425" s="230"/>
    </row>
    <row r="426" spans="1:11" ht="15.75" customHeight="1">
      <c r="A426" s="58"/>
      <c r="B426" s="19"/>
      <c r="C426" s="853"/>
      <c r="D426" s="596"/>
      <c r="E426" s="596"/>
      <c r="F426" s="905"/>
      <c r="G426" s="590">
        <f t="shared" si="19"/>
        <v>0</v>
      </c>
      <c r="H426" s="590"/>
      <c r="I426" s="590"/>
      <c r="J426" s="590"/>
      <c r="K426" s="230"/>
    </row>
    <row r="427" spans="1:11" ht="15.75" customHeight="1">
      <c r="A427" s="58"/>
      <c r="B427" s="19"/>
      <c r="C427" s="853"/>
      <c r="D427" s="596"/>
      <c r="E427" s="596"/>
      <c r="F427" s="905"/>
      <c r="G427" s="590">
        <f t="shared" si="19"/>
        <v>0</v>
      </c>
      <c r="H427" s="590"/>
      <c r="I427" s="590"/>
      <c r="J427" s="590"/>
      <c r="K427" s="230"/>
    </row>
    <row r="428" spans="1:11" ht="15.75" customHeight="1">
      <c r="A428" s="58"/>
      <c r="B428" s="19"/>
      <c r="C428" s="853"/>
      <c r="D428" s="596"/>
      <c r="E428" s="596"/>
      <c r="F428" s="905"/>
      <c r="G428" s="590">
        <f t="shared" si="19"/>
        <v>0</v>
      </c>
      <c r="H428" s="590"/>
      <c r="I428" s="590"/>
      <c r="J428" s="590"/>
      <c r="K428" s="230"/>
    </row>
    <row r="429" spans="1:11" ht="15.75" customHeight="1">
      <c r="A429" s="58"/>
      <c r="B429" s="19"/>
      <c r="C429" s="853"/>
      <c r="D429" s="596"/>
      <c r="E429" s="596"/>
      <c r="F429" s="905"/>
      <c r="G429" s="590">
        <f t="shared" si="19"/>
        <v>0</v>
      </c>
      <c r="H429" s="590"/>
      <c r="I429" s="590"/>
      <c r="J429" s="590"/>
      <c r="K429" s="230"/>
    </row>
    <row r="430" spans="1:11" ht="15.75" customHeight="1">
      <c r="A430" s="58"/>
      <c r="B430" s="19"/>
      <c r="C430" s="853"/>
      <c r="D430" s="596"/>
      <c r="E430" s="596"/>
      <c r="F430" s="961"/>
      <c r="G430" s="590">
        <f t="shared" si="19"/>
        <v>0</v>
      </c>
      <c r="H430" s="590"/>
      <c r="I430" s="590"/>
      <c r="J430" s="590"/>
      <c r="K430" s="230"/>
    </row>
    <row r="431" spans="1:11" ht="15.75" customHeight="1">
      <c r="A431" s="58"/>
      <c r="B431" s="19"/>
      <c r="C431" s="853"/>
      <c r="D431" s="205"/>
      <c r="E431" s="205"/>
      <c r="F431" s="962"/>
      <c r="G431" s="590">
        <f t="shared" si="19"/>
        <v>0</v>
      </c>
      <c r="H431" s="590"/>
      <c r="I431" s="590"/>
      <c r="J431" s="590"/>
      <c r="K431" s="230"/>
    </row>
    <row r="432" spans="1:11" ht="15.75" customHeight="1">
      <c r="A432" s="58"/>
      <c r="B432" s="19"/>
      <c r="C432" s="963"/>
      <c r="D432" s="596"/>
      <c r="E432" s="596"/>
      <c r="F432" s="962"/>
      <c r="G432" s="590">
        <f t="shared" si="19"/>
        <v>0</v>
      </c>
      <c r="H432" s="590"/>
      <c r="I432" s="590"/>
      <c r="J432" s="590"/>
      <c r="K432" s="230"/>
    </row>
    <row r="433" spans="1:11" ht="15.75" customHeight="1">
      <c r="A433" s="58"/>
      <c r="B433" s="19"/>
      <c r="C433" s="853"/>
      <c r="D433" s="596"/>
      <c r="E433" s="205"/>
      <c r="F433" s="962"/>
      <c r="G433" s="590">
        <f t="shared" si="19"/>
        <v>0</v>
      </c>
      <c r="H433" s="590"/>
      <c r="I433" s="590"/>
      <c r="J433" s="590"/>
      <c r="K433" s="230"/>
    </row>
    <row r="434" spans="1:11" ht="15.75" customHeight="1">
      <c r="A434" s="58"/>
      <c r="B434" s="19"/>
      <c r="C434" s="853"/>
      <c r="D434" s="596"/>
      <c r="E434" s="205"/>
      <c r="F434" s="962"/>
      <c r="G434" s="590">
        <f t="shared" si="19"/>
        <v>0</v>
      </c>
      <c r="H434" s="590"/>
      <c r="I434" s="590"/>
      <c r="J434" s="590"/>
      <c r="K434" s="230"/>
    </row>
    <row r="435" spans="1:11" ht="15.75" customHeight="1">
      <c r="A435" s="58"/>
      <c r="B435" s="19"/>
      <c r="C435" s="853"/>
      <c r="D435" s="596"/>
      <c r="E435" s="205"/>
      <c r="F435" s="962"/>
      <c r="G435" s="590">
        <f t="shared" si="19"/>
        <v>0</v>
      </c>
      <c r="H435" s="590"/>
      <c r="I435" s="590"/>
      <c r="J435" s="590"/>
      <c r="K435" s="230"/>
    </row>
    <row r="436" spans="1:11" ht="15.75" customHeight="1">
      <c r="A436" s="58"/>
      <c r="B436" s="19"/>
      <c r="C436" s="853"/>
      <c r="D436" s="596"/>
      <c r="E436" s="205"/>
      <c r="F436" s="962"/>
      <c r="G436" s="590">
        <f t="shared" si="19"/>
        <v>0</v>
      </c>
      <c r="H436" s="590"/>
      <c r="I436" s="590"/>
      <c r="J436" s="590"/>
      <c r="K436" s="230"/>
    </row>
    <row r="437" spans="1:11" ht="15.75" customHeight="1">
      <c r="A437" s="75"/>
      <c r="B437" s="964"/>
      <c r="C437" s="79"/>
      <c r="D437" s="77"/>
      <c r="E437" s="77"/>
      <c r="F437" s="84"/>
      <c r="G437" s="858"/>
      <c r="H437" s="858"/>
      <c r="I437" s="858"/>
      <c r="J437" s="858"/>
      <c r="K437" s="965">
        <f>SUM(G421:G436)</f>
        <v>0</v>
      </c>
    </row>
    <row r="438" spans="1:11" ht="15.75" customHeight="1">
      <c r="A438" s="153"/>
      <c r="B438" s="660"/>
      <c r="C438" s="966" t="s">
        <v>802</v>
      </c>
      <c r="D438" s="967"/>
      <c r="E438" s="968"/>
      <c r="F438" s="969"/>
      <c r="G438" s="970"/>
      <c r="H438" s="971"/>
      <c r="I438" s="971"/>
      <c r="J438" s="971"/>
      <c r="K438" s="972"/>
    </row>
    <row r="439" spans="1:11" ht="15.75" customHeight="1">
      <c r="A439" s="112">
        <v>1</v>
      </c>
      <c r="B439" s="651"/>
      <c r="C439" s="973"/>
      <c r="D439" s="974"/>
      <c r="E439" s="975"/>
      <c r="F439" s="976"/>
      <c r="G439" s="940"/>
      <c r="H439" s="582" t="s">
        <v>72</v>
      </c>
      <c r="I439" s="582" t="s">
        <v>210</v>
      </c>
      <c r="J439" s="583"/>
      <c r="K439" s="372"/>
    </row>
    <row r="440" spans="1:11" ht="15.75" customHeight="1">
      <c r="A440" s="58">
        <v>2</v>
      </c>
      <c r="B440" s="606"/>
      <c r="C440" s="977"/>
      <c r="D440" s="978"/>
      <c r="E440" s="979"/>
      <c r="F440" s="980"/>
      <c r="G440" s="590"/>
      <c r="H440" s="894" t="s">
        <v>72</v>
      </c>
      <c r="I440" s="320" t="s">
        <v>210</v>
      </c>
      <c r="J440" s="585"/>
      <c r="K440" s="230"/>
    </row>
    <row r="441" spans="1:11" ht="15.75" customHeight="1">
      <c r="A441" s="58">
        <v>3</v>
      </c>
      <c r="B441" s="606"/>
      <c r="C441" s="977"/>
      <c r="D441" s="978"/>
      <c r="E441" s="981"/>
      <c r="F441" s="980"/>
      <c r="G441" s="590"/>
      <c r="H441" s="894" t="s">
        <v>72</v>
      </c>
      <c r="I441" s="320" t="s">
        <v>210</v>
      </c>
      <c r="J441" s="585"/>
      <c r="K441" s="230"/>
    </row>
    <row r="442" spans="1:11" ht="15.75" customHeight="1">
      <c r="A442" s="58">
        <v>4</v>
      </c>
      <c r="B442" s="606"/>
      <c r="C442" s="977"/>
      <c r="D442" s="979"/>
      <c r="E442" s="979"/>
      <c r="F442" s="980"/>
      <c r="G442" s="590"/>
      <c r="H442" s="894" t="s">
        <v>72</v>
      </c>
      <c r="I442" s="320" t="s">
        <v>210</v>
      </c>
      <c r="J442" s="585"/>
      <c r="K442" s="230"/>
    </row>
    <row r="443" spans="1:11" ht="15.75" customHeight="1">
      <c r="A443" s="58">
        <v>5</v>
      </c>
      <c r="B443" s="606"/>
      <c r="C443" s="977"/>
      <c r="D443" s="979"/>
      <c r="E443" s="979"/>
      <c r="F443" s="980"/>
      <c r="G443" s="590"/>
      <c r="H443" s="894" t="s">
        <v>72</v>
      </c>
      <c r="I443" s="320" t="s">
        <v>210</v>
      </c>
      <c r="J443" s="585"/>
      <c r="K443" s="230"/>
    </row>
    <row r="444" spans="1:11" ht="15.75" customHeight="1">
      <c r="A444" s="58">
        <v>6</v>
      </c>
      <c r="B444" s="606"/>
      <c r="C444" s="977"/>
      <c r="D444" s="978"/>
      <c r="E444" s="979"/>
      <c r="F444" s="980"/>
      <c r="G444" s="590"/>
      <c r="H444" s="894" t="s">
        <v>72</v>
      </c>
      <c r="I444" s="320" t="s">
        <v>210</v>
      </c>
      <c r="J444" s="585"/>
      <c r="K444" s="230"/>
    </row>
    <row r="445" spans="1:11" ht="35.25" customHeight="1">
      <c r="A445" s="58">
        <v>7</v>
      </c>
      <c r="B445" s="606"/>
      <c r="C445" s="977"/>
      <c r="D445" s="978"/>
      <c r="E445" s="979"/>
      <c r="F445" s="980"/>
      <c r="G445" s="590"/>
      <c r="H445" s="894" t="s">
        <v>72</v>
      </c>
      <c r="I445" s="320" t="s">
        <v>210</v>
      </c>
      <c r="J445" s="585"/>
      <c r="K445" s="230"/>
    </row>
    <row r="446" spans="1:11" ht="15.75" customHeight="1">
      <c r="A446" s="58">
        <v>8</v>
      </c>
      <c r="B446" s="606"/>
      <c r="C446" s="977"/>
      <c r="D446" s="982"/>
      <c r="E446" s="205"/>
      <c r="F446" s="983"/>
      <c r="G446" s="590"/>
      <c r="H446" s="894" t="s">
        <v>72</v>
      </c>
      <c r="I446" s="320" t="s">
        <v>210</v>
      </c>
      <c r="J446" s="585"/>
      <c r="K446" s="230"/>
    </row>
    <row r="447" spans="1:11" ht="15.75" customHeight="1">
      <c r="A447" s="58">
        <v>9</v>
      </c>
      <c r="B447" s="606"/>
      <c r="C447" s="977"/>
      <c r="D447" s="982"/>
      <c r="E447" s="205"/>
      <c r="F447" s="983"/>
      <c r="G447" s="590"/>
      <c r="H447" s="894" t="s">
        <v>72</v>
      </c>
      <c r="I447" s="320" t="s">
        <v>210</v>
      </c>
      <c r="J447" s="585"/>
      <c r="K447" s="230"/>
    </row>
    <row r="448" spans="1:11" ht="15.75" customHeight="1">
      <c r="A448" s="245">
        <v>10</v>
      </c>
      <c r="B448" s="984"/>
      <c r="C448" s="985"/>
      <c r="D448" s="986"/>
      <c r="E448" s="329"/>
      <c r="F448" s="987"/>
      <c r="G448" s="607"/>
      <c r="H448" s="988" t="s">
        <v>72</v>
      </c>
      <c r="I448" s="744" t="s">
        <v>210</v>
      </c>
      <c r="J448" s="611"/>
      <c r="K448" s="253"/>
    </row>
    <row r="449" spans="1:11" ht="15.75" customHeight="1">
      <c r="A449" s="751"/>
      <c r="B449" s="989"/>
      <c r="C449" s="990" t="s">
        <v>803</v>
      </c>
      <c r="D449" s="991"/>
      <c r="E449" s="992"/>
      <c r="F449" s="993"/>
      <c r="G449" s="753"/>
      <c r="H449" s="994"/>
      <c r="I449" s="994"/>
      <c r="J449" s="994"/>
      <c r="K449" s="267"/>
    </row>
    <row r="450" spans="1:11" ht="15.75" customHeight="1">
      <c r="A450" s="737">
        <v>1</v>
      </c>
      <c r="B450" s="952" t="s">
        <v>587</v>
      </c>
      <c r="C450" s="904" t="s">
        <v>804</v>
      </c>
      <c r="D450" s="995">
        <v>7</v>
      </c>
      <c r="E450" s="159" t="s">
        <v>70</v>
      </c>
      <c r="F450" s="996"/>
      <c r="G450" s="720"/>
      <c r="H450" s="936" t="s">
        <v>72</v>
      </c>
      <c r="I450" s="824"/>
      <c r="J450" s="824"/>
      <c r="K450" s="292"/>
    </row>
    <row r="451" spans="1:11" ht="15.75" customHeight="1">
      <c r="A451" s="739">
        <v>2</v>
      </c>
      <c r="B451" s="952" t="s">
        <v>587</v>
      </c>
      <c r="C451" s="904" t="s">
        <v>805</v>
      </c>
      <c r="D451" s="997">
        <v>4</v>
      </c>
      <c r="E451" s="205" t="s">
        <v>70</v>
      </c>
      <c r="F451" s="983"/>
      <c r="G451" s="590"/>
      <c r="H451" s="894" t="s">
        <v>72</v>
      </c>
      <c r="I451" s="585"/>
      <c r="J451" s="585"/>
      <c r="K451" s="230"/>
    </row>
    <row r="452" spans="1:11" ht="15.75" customHeight="1">
      <c r="A452" s="739">
        <v>3</v>
      </c>
      <c r="B452" s="952" t="s">
        <v>587</v>
      </c>
      <c r="C452" s="904" t="s">
        <v>806</v>
      </c>
      <c r="D452" s="982">
        <v>4</v>
      </c>
      <c r="E452" s="596" t="s">
        <v>70</v>
      </c>
      <c r="F452" s="983"/>
      <c r="G452" s="590"/>
      <c r="H452" s="894" t="s">
        <v>72</v>
      </c>
      <c r="I452" s="585"/>
      <c r="J452" s="585"/>
      <c r="K452" s="230"/>
    </row>
    <row r="453" spans="1:11" ht="15.75" customHeight="1">
      <c r="A453" s="898">
        <v>4</v>
      </c>
      <c r="B453" s="952" t="s">
        <v>587</v>
      </c>
      <c r="C453" s="904" t="s">
        <v>807</v>
      </c>
      <c r="D453" s="998">
        <v>1</v>
      </c>
      <c r="E453" s="999" t="s">
        <v>70</v>
      </c>
      <c r="F453" s="1000"/>
      <c r="G453" s="865"/>
      <c r="H453" s="988" t="s">
        <v>72</v>
      </c>
      <c r="I453" s="797"/>
      <c r="J453" s="797"/>
      <c r="K453" s="87"/>
    </row>
    <row r="454" spans="1:11" ht="15.75" customHeight="1">
      <c r="A454" s="23">
        <v>5</v>
      </c>
      <c r="B454" s="952" t="s">
        <v>587</v>
      </c>
      <c r="C454" s="904" t="s">
        <v>808</v>
      </c>
      <c r="D454" s="596">
        <v>1</v>
      </c>
      <c r="E454" s="205" t="s">
        <v>70</v>
      </c>
      <c r="F454" s="1001"/>
      <c r="G454" s="590"/>
      <c r="H454" s="894" t="s">
        <v>72</v>
      </c>
      <c r="I454" s="590"/>
      <c r="J454" s="590"/>
      <c r="K454" s="318"/>
    </row>
    <row r="455" spans="1:11" ht="15.75" customHeight="1">
      <c r="A455" s="23">
        <v>6</v>
      </c>
      <c r="B455" s="952" t="s">
        <v>587</v>
      </c>
      <c r="C455" s="904" t="s">
        <v>809</v>
      </c>
      <c r="D455" s="596">
        <v>11</v>
      </c>
      <c r="E455" s="205" t="s">
        <v>70</v>
      </c>
      <c r="F455" s="1001"/>
      <c r="G455" s="590"/>
      <c r="H455" s="894" t="s">
        <v>72</v>
      </c>
      <c r="I455" s="590"/>
      <c r="J455" s="590"/>
      <c r="K455" s="318"/>
    </row>
    <row r="456" spans="1:11" ht="15.75" customHeight="1">
      <c r="A456" s="23"/>
      <c r="B456" s="19"/>
      <c r="C456" s="853"/>
      <c r="D456" s="596"/>
      <c r="E456" s="205"/>
      <c r="F456" s="1001"/>
      <c r="G456" s="590"/>
      <c r="H456" s="988" t="s">
        <v>72</v>
      </c>
      <c r="I456" s="590"/>
      <c r="J456" s="590"/>
      <c r="K456" s="318"/>
    </row>
    <row r="457" spans="1:11" ht="15.75" customHeight="1">
      <c r="A457" s="23"/>
      <c r="B457" s="19"/>
      <c r="C457" s="853"/>
      <c r="D457" s="596"/>
      <c r="E457" s="205"/>
      <c r="F457" s="1001"/>
      <c r="G457" s="590"/>
      <c r="H457" s="590"/>
      <c r="I457" s="590"/>
      <c r="J457" s="590"/>
      <c r="K457" s="318"/>
    </row>
    <row r="458" spans="1:11" ht="15.75" customHeight="1">
      <c r="A458" s="181"/>
      <c r="B458" s="834"/>
      <c r="C458" s="1002"/>
      <c r="D458" s="930"/>
      <c r="E458" s="329"/>
      <c r="F458" s="1003"/>
      <c r="G458" s="607"/>
      <c r="H458" s="607"/>
      <c r="I458" s="607"/>
      <c r="J458" s="607"/>
      <c r="K458" s="771"/>
    </row>
    <row r="459" spans="1:11" ht="15.75" customHeight="1">
      <c r="A459" s="751"/>
      <c r="B459" s="989"/>
      <c r="C459" s="990" t="s">
        <v>810</v>
      </c>
      <c r="D459" s="991"/>
      <c r="E459" s="992"/>
      <c r="F459" s="993"/>
      <c r="G459" s="753"/>
      <c r="H459" s="994"/>
      <c r="I459" s="994"/>
      <c r="J459" s="994"/>
      <c r="K459" s="267"/>
    </row>
    <row r="460" spans="1:11" ht="15.75" customHeight="1">
      <c r="A460" s="737">
        <v>1</v>
      </c>
      <c r="B460" s="952">
        <v>72102100</v>
      </c>
      <c r="C460" s="1004" t="s">
        <v>811</v>
      </c>
      <c r="D460" s="995">
        <v>2</v>
      </c>
      <c r="E460" s="159" t="s">
        <v>812</v>
      </c>
      <c r="F460" s="996"/>
      <c r="G460" s="720"/>
      <c r="H460" s="936" t="s">
        <v>72</v>
      </c>
      <c r="I460" s="824"/>
      <c r="J460" s="824"/>
      <c r="K460" s="292"/>
    </row>
    <row r="461" spans="1:11" ht="15.75" customHeight="1">
      <c r="A461" s="739">
        <v>2</v>
      </c>
      <c r="B461" s="19"/>
      <c r="C461" s="1005"/>
      <c r="D461" s="997"/>
      <c r="E461" s="205"/>
      <c r="F461" s="983"/>
      <c r="G461" s="590"/>
      <c r="H461" s="585"/>
      <c r="I461" s="585"/>
      <c r="J461" s="585"/>
      <c r="K461" s="230"/>
    </row>
    <row r="462" spans="1:11" ht="15.75" customHeight="1">
      <c r="A462" s="739"/>
      <c r="B462" s="19"/>
      <c r="C462" s="1005"/>
      <c r="D462" s="982"/>
      <c r="E462" s="596"/>
      <c r="F462" s="983"/>
      <c r="G462" s="590"/>
      <c r="H462" s="585"/>
      <c r="I462" s="585"/>
      <c r="J462" s="585"/>
      <c r="K462" s="230"/>
    </row>
    <row r="463" spans="1:11" ht="15.75" customHeight="1">
      <c r="A463" s="1006"/>
      <c r="B463" s="19"/>
      <c r="C463" s="1007"/>
      <c r="D463" s="135"/>
      <c r="E463" s="159"/>
      <c r="F463" s="1008"/>
      <c r="G463" s="720"/>
      <c r="H463" s="824"/>
      <c r="I463" s="824"/>
      <c r="J463" s="824"/>
      <c r="K463" s="292"/>
    </row>
    <row r="464" spans="1:11" ht="15.75" customHeight="1">
      <c r="A464" s="1009"/>
      <c r="B464" s="19"/>
      <c r="C464" s="1010"/>
      <c r="D464" s="1011"/>
      <c r="E464" s="250"/>
      <c r="F464" s="1012"/>
      <c r="G464" s="858"/>
      <c r="H464" s="859"/>
      <c r="I464" s="859"/>
      <c r="J464" s="859"/>
      <c r="K464" s="262"/>
    </row>
    <row r="465" spans="1:11" ht="15.75" customHeight="1">
      <c r="A465" s="3"/>
      <c r="B465" s="666"/>
      <c r="C465" s="5"/>
      <c r="D465" s="3"/>
      <c r="E465" s="3"/>
      <c r="F465" s="108"/>
      <c r="G465" s="749"/>
      <c r="H465" s="749"/>
      <c r="I465" s="749"/>
      <c r="J465" s="749"/>
      <c r="K465" s="1013">
        <f>SUM(G439:G458)</f>
        <v>0</v>
      </c>
    </row>
    <row r="466" spans="1:11" ht="15.75" customHeight="1">
      <c r="A466" s="3"/>
      <c r="B466" s="666"/>
      <c r="C466" s="5"/>
      <c r="D466" s="5"/>
      <c r="E466" s="5" t="s">
        <v>52</v>
      </c>
      <c r="F466" s="225"/>
      <c r="G466" s="5"/>
      <c r="H466" s="5"/>
      <c r="I466" s="5"/>
      <c r="J466" s="5"/>
      <c r="K466" s="1014" t="e">
        <f>SUM(K35+K51+#REF!+K167+K192+K215+K287+K312+K351+K375+K400+K419+K437+K465)</f>
        <v>#REF!</v>
      </c>
    </row>
    <row r="467" spans="1:11" ht="15.75" customHeight="1">
      <c r="A467" s="5"/>
      <c r="B467" s="666"/>
      <c r="C467" s="1039" t="s">
        <v>272</v>
      </c>
      <c r="D467" s="1016"/>
      <c r="E467" s="1016"/>
      <c r="F467" s="1016"/>
      <c r="G467" s="1016"/>
      <c r="H467" s="557"/>
      <c r="I467" s="557"/>
      <c r="J467" s="557"/>
      <c r="K467" s="241">
        <v>30000000</v>
      </c>
    </row>
    <row r="468" spans="1:11" ht="15.75" customHeight="1">
      <c r="A468" s="5"/>
      <c r="B468" s="666"/>
      <c r="C468" s="5"/>
      <c r="D468" s="5"/>
      <c r="E468" s="5" t="s">
        <v>54</v>
      </c>
      <c r="F468" s="225"/>
      <c r="G468" s="5"/>
      <c r="H468" s="5"/>
      <c r="I468" s="5"/>
      <c r="J468" s="5"/>
      <c r="K468" s="767" t="e">
        <f>SUM(K19+K25+K32+K35+K47+K51+#REF!+K167+K192+K215+K287+K312+K351+K375+K400+K419+K437+K465)</f>
        <v>#REF!</v>
      </c>
    </row>
    <row r="469" spans="1:11" ht="15.75" customHeight="1">
      <c r="A469" s="5"/>
      <c r="B469" s="666"/>
      <c r="C469" s="5"/>
      <c r="D469" s="5"/>
      <c r="E469" s="5"/>
      <c r="F469" s="225"/>
      <c r="G469" s="5"/>
      <c r="H469" s="5"/>
      <c r="I469" s="5"/>
      <c r="J469" s="5"/>
      <c r="K469" s="225"/>
    </row>
    <row r="470" spans="1:11" ht="15.75" customHeight="1">
      <c r="A470" s="5"/>
      <c r="B470" s="666"/>
      <c r="C470" s="5"/>
      <c r="D470" s="5"/>
      <c r="E470" s="546" t="s">
        <v>277</v>
      </c>
      <c r="F470" s="547"/>
      <c r="G470" s="546"/>
      <c r="H470" s="546"/>
      <c r="I470" s="546"/>
      <c r="J470" s="546"/>
      <c r="K470" s="768" t="e">
        <f>K468</f>
        <v>#REF!</v>
      </c>
    </row>
    <row r="471" spans="1:11" ht="15.75" customHeight="1">
      <c r="A471" s="5"/>
      <c r="B471" s="666"/>
      <c r="C471" s="1039" t="s">
        <v>279</v>
      </c>
      <c r="D471" s="1016"/>
      <c r="E471" s="1016"/>
      <c r="F471" s="5"/>
      <c r="G471" s="5"/>
      <c r="H471" s="5"/>
      <c r="I471" s="5"/>
      <c r="J471" s="5"/>
      <c r="K471" s="5"/>
    </row>
    <row r="472" spans="1:11" ht="15.75" customHeight="1">
      <c r="A472" s="5"/>
      <c r="B472" s="666"/>
      <c r="C472" s="1039" t="s">
        <v>280</v>
      </c>
      <c r="D472" s="1016"/>
      <c r="E472" s="1016"/>
      <c r="F472" s="5"/>
      <c r="G472" s="5"/>
      <c r="H472" s="5"/>
      <c r="I472" s="5"/>
      <c r="J472" s="5"/>
      <c r="K472" s="5"/>
    </row>
    <row r="473" spans="1:11" ht="15.75" customHeight="1">
      <c r="A473" s="5"/>
      <c r="B473" s="666"/>
      <c r="C473" s="1039" t="s">
        <v>282</v>
      </c>
      <c r="D473" s="1016"/>
      <c r="E473" s="1016"/>
      <c r="F473" s="5"/>
      <c r="G473" s="5"/>
      <c r="H473" s="5"/>
      <c r="I473" s="5"/>
      <c r="J473" s="5"/>
      <c r="K473" s="5"/>
    </row>
    <row r="474" spans="1:11" ht="15.75" customHeight="1">
      <c r="A474" s="5"/>
      <c r="B474" s="666"/>
      <c r="C474" s="1039" t="s">
        <v>284</v>
      </c>
      <c r="D474" s="1016"/>
      <c r="E474" s="1016"/>
      <c r="F474" s="1016"/>
      <c r="G474" s="1016"/>
      <c r="H474" s="1016"/>
      <c r="I474" s="1016"/>
      <c r="J474" s="1016"/>
      <c r="K474" s="1016"/>
    </row>
    <row r="475" spans="1:11" ht="15.75" customHeight="1">
      <c r="A475" s="5"/>
      <c r="B475" s="666"/>
      <c r="C475" s="1040" t="s">
        <v>286</v>
      </c>
      <c r="D475" s="1016"/>
      <c r="E475" s="1016"/>
      <c r="F475" s="1016"/>
      <c r="G475" s="1016"/>
      <c r="H475" s="1016"/>
      <c r="I475" s="1016"/>
      <c r="J475" s="1016"/>
      <c r="K475" s="1016"/>
    </row>
    <row r="476" spans="1:11" ht="15.75" customHeight="1">
      <c r="A476" s="5"/>
      <c r="B476" s="666"/>
      <c r="C476" s="1041" t="s">
        <v>287</v>
      </c>
      <c r="D476" s="1016"/>
      <c r="E476" s="1016"/>
      <c r="F476" s="1016"/>
      <c r="G476" s="1016"/>
      <c r="H476" s="1016"/>
      <c r="I476" s="1016"/>
      <c r="J476" s="1016"/>
      <c r="K476" s="1016"/>
    </row>
    <row r="477" spans="1:11" ht="15.75" customHeight="1">
      <c r="A477" s="5"/>
      <c r="B477" s="666"/>
      <c r="C477" s="5"/>
      <c r="D477" s="5"/>
      <c r="E477" s="5"/>
      <c r="F477" s="5"/>
      <c r="G477" s="5"/>
      <c r="H477" s="5"/>
      <c r="I477" s="5"/>
      <c r="J477" s="5"/>
      <c r="K477" s="5"/>
    </row>
    <row r="478" spans="1:11" ht="15.75" customHeight="1">
      <c r="A478" s="5"/>
      <c r="B478" s="666"/>
      <c r="C478" s="564"/>
      <c r="D478" s="5"/>
      <c r="E478" s="5"/>
      <c r="F478" s="1073"/>
      <c r="G478" s="1074"/>
      <c r="H478" s="1074"/>
      <c r="I478" s="1074"/>
      <c r="J478" s="1074"/>
      <c r="K478" s="1074"/>
    </row>
    <row r="479" spans="1:11" ht="15.75" customHeight="1">
      <c r="A479" s="5"/>
      <c r="B479" s="666"/>
      <c r="C479" s="3" t="s">
        <v>291</v>
      </c>
      <c r="D479" s="5"/>
      <c r="E479" s="5"/>
      <c r="F479" s="1043" t="s">
        <v>292</v>
      </c>
      <c r="G479" s="1044"/>
      <c r="H479" s="1044"/>
      <c r="I479" s="1044"/>
      <c r="J479" s="1044"/>
      <c r="K479" s="1044"/>
    </row>
    <row r="480" spans="1:11" ht="15.75" customHeight="1">
      <c r="B480" s="593"/>
      <c r="C480" s="5"/>
      <c r="D480" s="5"/>
      <c r="E480" s="5"/>
      <c r="F480" s="5"/>
      <c r="G480" s="5"/>
      <c r="H480" s="5"/>
      <c r="I480" s="5"/>
      <c r="J480" s="5"/>
      <c r="K480" s="5"/>
    </row>
    <row r="481" spans="2:11" ht="15.75" customHeight="1">
      <c r="B481" s="593"/>
      <c r="C481" s="5"/>
      <c r="D481" s="5"/>
      <c r="E481" s="5"/>
      <c r="F481" s="5"/>
      <c r="G481" s="5"/>
      <c r="H481" s="5"/>
      <c r="I481" s="5"/>
      <c r="J481" s="5"/>
      <c r="K481" s="5"/>
    </row>
    <row r="482" spans="2:11" ht="15.75" customHeight="1">
      <c r="B482" s="593"/>
      <c r="C482" s="5"/>
      <c r="D482" s="5"/>
      <c r="E482" s="5"/>
      <c r="F482" s="5"/>
      <c r="G482" s="5"/>
      <c r="H482" s="5"/>
      <c r="I482" s="5"/>
      <c r="J482" s="5"/>
      <c r="K482" s="5"/>
    </row>
    <row r="483" spans="2:11" ht="15.75" customHeight="1">
      <c r="B483" s="593"/>
      <c r="C483" s="5"/>
      <c r="D483" s="5"/>
      <c r="E483" s="5"/>
      <c r="F483" s="5"/>
      <c r="G483" s="5"/>
      <c r="H483" s="5"/>
      <c r="I483" s="5"/>
      <c r="J483" s="5"/>
      <c r="K483" s="5"/>
    </row>
    <row r="484" spans="2:11" ht="15.75" customHeight="1">
      <c r="B484" s="593"/>
      <c r="C484" s="5"/>
      <c r="D484" s="5"/>
      <c r="E484" s="5"/>
      <c r="F484" s="5"/>
      <c r="G484" s="5"/>
      <c r="H484" s="5"/>
      <c r="I484" s="5"/>
      <c r="J484" s="5"/>
      <c r="K484" s="5"/>
    </row>
    <row r="485" spans="2:11" ht="15.75" customHeight="1">
      <c r="B485" s="593"/>
      <c r="C485" s="5"/>
      <c r="D485" s="5"/>
      <c r="E485" s="5"/>
      <c r="F485" s="5"/>
      <c r="G485" s="5"/>
      <c r="H485" s="5"/>
      <c r="I485" s="5"/>
      <c r="J485" s="5"/>
      <c r="K485" s="5"/>
    </row>
    <row r="486" spans="2:11" ht="15.75" customHeight="1">
      <c r="B486" s="593"/>
      <c r="C486" s="5"/>
      <c r="D486" s="5"/>
      <c r="E486" s="5"/>
      <c r="F486" s="5"/>
      <c r="G486" s="5"/>
      <c r="H486" s="5"/>
      <c r="I486" s="5"/>
      <c r="J486" s="5"/>
      <c r="K486" s="5"/>
    </row>
    <row r="487" spans="2:11" ht="15.75" customHeight="1">
      <c r="B487" s="593"/>
      <c r="C487" s="5"/>
      <c r="D487" s="5"/>
      <c r="E487" s="5"/>
      <c r="F487" s="5"/>
      <c r="G487" s="5"/>
      <c r="H487" s="5"/>
      <c r="I487" s="5"/>
      <c r="J487" s="5"/>
      <c r="K487" s="5"/>
    </row>
    <row r="488" spans="2:11" ht="15.75" customHeight="1">
      <c r="B488" s="593"/>
      <c r="C488" s="5"/>
      <c r="D488" s="5"/>
      <c r="E488" s="5"/>
      <c r="F488" s="5"/>
      <c r="G488" s="5"/>
      <c r="H488" s="5"/>
      <c r="I488" s="5"/>
      <c r="J488" s="5"/>
      <c r="K488" s="5"/>
    </row>
    <row r="489" spans="2:11" ht="15.75" customHeight="1">
      <c r="B489" s="593"/>
      <c r="C489" s="5"/>
      <c r="D489" s="5"/>
      <c r="E489" s="5"/>
      <c r="F489" s="5"/>
      <c r="G489" s="5"/>
      <c r="H489" s="5"/>
      <c r="I489" s="5"/>
      <c r="J489" s="5"/>
      <c r="K489" s="5"/>
    </row>
    <row r="490" spans="2:11" ht="15.75" customHeight="1">
      <c r="B490" s="593"/>
      <c r="C490" s="5"/>
      <c r="D490" s="5"/>
      <c r="E490" s="5"/>
      <c r="F490" s="5"/>
      <c r="G490" s="5"/>
      <c r="H490" s="5"/>
      <c r="I490" s="5"/>
      <c r="J490" s="5"/>
      <c r="K490" s="5"/>
    </row>
    <row r="491" spans="2:11" ht="15.75" customHeight="1">
      <c r="B491" s="593"/>
      <c r="C491" s="5"/>
      <c r="D491" s="5"/>
      <c r="E491" s="5"/>
      <c r="F491" s="5"/>
      <c r="G491" s="5"/>
      <c r="H491" s="5"/>
      <c r="I491" s="5"/>
      <c r="J491" s="5"/>
      <c r="K491" s="5"/>
    </row>
    <row r="492" spans="2:11" ht="15.75" customHeight="1">
      <c r="B492" s="593"/>
      <c r="C492" s="5"/>
      <c r="D492" s="5"/>
      <c r="E492" s="5"/>
      <c r="F492" s="5"/>
      <c r="G492" s="5"/>
      <c r="H492" s="5"/>
      <c r="I492" s="5"/>
      <c r="J492" s="5"/>
      <c r="K492" s="5"/>
    </row>
    <row r="493" spans="2:11" ht="15.75" customHeight="1">
      <c r="B493" s="593"/>
      <c r="C493" s="5"/>
      <c r="D493" s="5"/>
      <c r="E493" s="5"/>
      <c r="F493" s="5"/>
      <c r="G493" s="5"/>
      <c r="H493" s="5"/>
      <c r="I493" s="5"/>
      <c r="J493" s="5"/>
      <c r="K493" s="5"/>
    </row>
    <row r="494" spans="2:11" ht="15.75" customHeight="1">
      <c r="B494" s="593"/>
      <c r="C494" s="5"/>
      <c r="D494" s="5"/>
      <c r="E494" s="5"/>
      <c r="F494" s="5"/>
      <c r="G494" s="5"/>
      <c r="H494" s="5"/>
      <c r="I494" s="5"/>
      <c r="J494" s="5"/>
      <c r="K494" s="5"/>
    </row>
    <row r="495" spans="2:11" ht="15.75" customHeight="1">
      <c r="B495" s="593"/>
      <c r="C495" s="5"/>
      <c r="D495" s="5"/>
      <c r="E495" s="5"/>
      <c r="F495" s="5"/>
      <c r="G495" s="5"/>
      <c r="H495" s="5"/>
      <c r="I495" s="5"/>
      <c r="J495" s="5"/>
      <c r="K495" s="5"/>
    </row>
    <row r="496" spans="2:11" ht="15.75" customHeight="1">
      <c r="B496" s="593"/>
      <c r="C496" s="5"/>
      <c r="D496" s="5"/>
      <c r="E496" s="5"/>
      <c r="F496" s="5"/>
      <c r="G496" s="5"/>
      <c r="H496" s="5"/>
      <c r="I496" s="5"/>
      <c r="J496" s="5"/>
      <c r="K496" s="5"/>
    </row>
    <row r="497" spans="2:11" ht="15.75" customHeight="1">
      <c r="B497" s="593"/>
      <c r="C497" s="5"/>
      <c r="D497" s="5"/>
      <c r="E497" s="5"/>
      <c r="F497" s="5"/>
      <c r="G497" s="5"/>
      <c r="H497" s="5"/>
      <c r="I497" s="5"/>
      <c r="J497" s="5"/>
      <c r="K497" s="5"/>
    </row>
    <row r="498" spans="2:11" ht="15.75" customHeight="1">
      <c r="B498" s="593"/>
      <c r="C498" s="5"/>
      <c r="D498" s="5"/>
      <c r="E498" s="5"/>
      <c r="F498" s="5"/>
      <c r="G498" s="5"/>
      <c r="H498" s="5"/>
      <c r="I498" s="5"/>
      <c r="J498" s="5"/>
      <c r="K498" s="5"/>
    </row>
    <row r="499" spans="2:11" ht="15.75" customHeight="1">
      <c r="B499" s="593"/>
      <c r="C499" s="5"/>
      <c r="D499" s="5"/>
      <c r="E499" s="5"/>
      <c r="F499" s="5"/>
      <c r="G499" s="5"/>
      <c r="H499" s="5"/>
      <c r="I499" s="5"/>
      <c r="J499" s="5"/>
      <c r="K499" s="5"/>
    </row>
    <row r="500" spans="2:11" ht="15.75" customHeight="1">
      <c r="B500" s="593"/>
      <c r="C500" s="5"/>
      <c r="D500" s="5"/>
      <c r="E500" s="5"/>
      <c r="F500" s="5"/>
      <c r="G500" s="5"/>
      <c r="H500" s="5"/>
      <c r="I500" s="5"/>
      <c r="J500" s="5"/>
      <c r="K500" s="5"/>
    </row>
    <row r="501" spans="2:11" ht="15.75" customHeight="1">
      <c r="B501" s="593"/>
      <c r="C501" s="5"/>
      <c r="D501" s="5"/>
      <c r="E501" s="5"/>
      <c r="F501" s="5"/>
      <c r="G501" s="5"/>
      <c r="H501" s="5"/>
      <c r="I501" s="5"/>
      <c r="J501" s="5"/>
      <c r="K501" s="5"/>
    </row>
    <row r="502" spans="2:11" ht="15.75" customHeight="1">
      <c r="B502" s="593"/>
      <c r="C502" s="5"/>
      <c r="D502" s="5"/>
      <c r="E502" s="5"/>
      <c r="F502" s="5"/>
      <c r="G502" s="5"/>
      <c r="H502" s="5"/>
      <c r="I502" s="5"/>
      <c r="J502" s="5"/>
      <c r="K502" s="5"/>
    </row>
    <row r="503" spans="2:11" ht="15.75" customHeight="1">
      <c r="B503" s="593"/>
      <c r="C503" s="5"/>
      <c r="D503" s="5"/>
      <c r="E503" s="5"/>
      <c r="F503" s="5"/>
      <c r="G503" s="5"/>
      <c r="H503" s="5"/>
      <c r="I503" s="5"/>
      <c r="J503" s="5"/>
      <c r="K503" s="5"/>
    </row>
    <row r="504" spans="2:11" ht="15.75" customHeight="1">
      <c r="B504" s="593"/>
      <c r="C504" s="5"/>
      <c r="D504" s="5"/>
      <c r="E504" s="5"/>
      <c r="F504" s="5"/>
      <c r="G504" s="5"/>
      <c r="H504" s="5"/>
      <c r="I504" s="5"/>
      <c r="J504" s="5"/>
      <c r="K504" s="5"/>
    </row>
    <row r="505" spans="2:11" ht="15.75" customHeight="1">
      <c r="B505" s="593"/>
      <c r="C505" s="5"/>
      <c r="D505" s="5"/>
      <c r="E505" s="5"/>
      <c r="F505" s="5"/>
      <c r="G505" s="5"/>
      <c r="H505" s="5"/>
      <c r="I505" s="5"/>
      <c r="J505" s="5"/>
      <c r="K505" s="5"/>
    </row>
    <row r="506" spans="2:11" ht="15.75" customHeight="1">
      <c r="B506" s="593"/>
      <c r="C506" s="5"/>
      <c r="D506" s="5"/>
      <c r="E506" s="5"/>
      <c r="F506" s="5"/>
      <c r="G506" s="5"/>
      <c r="H506" s="5"/>
      <c r="I506" s="5"/>
      <c r="J506" s="5"/>
      <c r="K506" s="5"/>
    </row>
    <row r="507" spans="2:11" ht="15.75" customHeight="1">
      <c r="B507" s="593"/>
      <c r="C507" s="5"/>
      <c r="D507" s="5"/>
      <c r="E507" s="5"/>
      <c r="F507" s="5"/>
      <c r="G507" s="5"/>
      <c r="H507" s="5"/>
      <c r="I507" s="5"/>
      <c r="J507" s="5"/>
      <c r="K507" s="5"/>
    </row>
    <row r="508" spans="2:11" ht="15.75" customHeight="1">
      <c r="B508" s="593"/>
      <c r="C508" s="5"/>
      <c r="D508" s="5"/>
      <c r="E508" s="5"/>
      <c r="F508" s="5"/>
      <c r="G508" s="5"/>
      <c r="H508" s="5"/>
      <c r="I508" s="5"/>
      <c r="J508" s="5"/>
      <c r="K508" s="5"/>
    </row>
    <row r="509" spans="2:11" ht="15.75" customHeight="1">
      <c r="B509" s="593"/>
      <c r="C509" s="5"/>
      <c r="D509" s="5"/>
      <c r="E509" s="5"/>
      <c r="F509" s="5"/>
      <c r="G509" s="5"/>
      <c r="H509" s="5"/>
      <c r="I509" s="5"/>
      <c r="J509" s="5"/>
      <c r="K509" s="5"/>
    </row>
    <row r="510" spans="2:11" ht="15.75" customHeight="1">
      <c r="B510" s="593"/>
      <c r="C510" s="5"/>
      <c r="D510" s="5"/>
      <c r="E510" s="5"/>
      <c r="F510" s="5"/>
      <c r="G510" s="5"/>
      <c r="H510" s="5"/>
      <c r="I510" s="5"/>
      <c r="J510" s="5"/>
      <c r="K510" s="5"/>
    </row>
    <row r="511" spans="2:11" ht="15.75" customHeight="1">
      <c r="B511" s="593"/>
      <c r="C511" s="5"/>
      <c r="D511" s="5"/>
      <c r="E511" s="5"/>
      <c r="F511" s="5"/>
      <c r="G511" s="5"/>
      <c r="H511" s="5"/>
      <c r="I511" s="5"/>
      <c r="J511" s="5"/>
      <c r="K511" s="5"/>
    </row>
    <row r="512" spans="2:11" ht="15.75" customHeight="1">
      <c r="B512" s="593"/>
      <c r="C512" s="5"/>
      <c r="D512" s="5"/>
      <c r="E512" s="5"/>
      <c r="F512" s="5"/>
      <c r="G512" s="5"/>
      <c r="H512" s="5"/>
      <c r="I512" s="5"/>
      <c r="J512" s="5"/>
      <c r="K512" s="5"/>
    </row>
    <row r="513" spans="2:11" ht="15.75" customHeight="1">
      <c r="B513" s="593"/>
      <c r="C513" s="5"/>
      <c r="D513" s="5"/>
      <c r="E513" s="5"/>
      <c r="F513" s="5"/>
      <c r="G513" s="5"/>
      <c r="H513" s="5"/>
      <c r="I513" s="5"/>
      <c r="J513" s="5"/>
      <c r="K513" s="5"/>
    </row>
    <row r="514" spans="2:11" ht="15.75" customHeight="1">
      <c r="B514" s="593"/>
      <c r="C514" s="5"/>
      <c r="D514" s="5"/>
      <c r="E514" s="5"/>
      <c r="F514" s="5"/>
      <c r="G514" s="5"/>
      <c r="H514" s="5"/>
      <c r="I514" s="5"/>
      <c r="J514" s="5"/>
      <c r="K514" s="5"/>
    </row>
    <row r="515" spans="2:11" ht="15.75" customHeight="1">
      <c r="B515" s="593"/>
      <c r="C515" s="5"/>
      <c r="D515" s="5"/>
      <c r="E515" s="5"/>
      <c r="F515" s="5"/>
      <c r="G515" s="5"/>
      <c r="H515" s="5"/>
      <c r="I515" s="5"/>
      <c r="J515" s="5"/>
      <c r="K515" s="5"/>
    </row>
    <row r="516" spans="2:11" ht="15.75" customHeight="1">
      <c r="B516" s="593"/>
      <c r="C516" s="5"/>
      <c r="D516" s="5"/>
      <c r="E516" s="5"/>
      <c r="F516" s="5"/>
      <c r="G516" s="5"/>
      <c r="H516" s="5"/>
      <c r="I516" s="5"/>
      <c r="J516" s="5"/>
      <c r="K516" s="5"/>
    </row>
    <row r="517" spans="2:11" ht="15.75" customHeight="1">
      <c r="B517" s="593"/>
      <c r="C517" s="5"/>
      <c r="D517" s="5"/>
      <c r="E517" s="5"/>
      <c r="F517" s="5"/>
      <c r="G517" s="5"/>
      <c r="H517" s="5"/>
      <c r="I517" s="5"/>
      <c r="J517" s="5"/>
      <c r="K517" s="5"/>
    </row>
    <row r="518" spans="2:11" ht="15.75" customHeight="1">
      <c r="B518" s="593"/>
      <c r="C518" s="5"/>
      <c r="D518" s="5"/>
      <c r="E518" s="5"/>
      <c r="F518" s="5"/>
      <c r="G518" s="5"/>
      <c r="H518" s="5"/>
      <c r="I518" s="5"/>
      <c r="J518" s="5"/>
      <c r="K518" s="5"/>
    </row>
    <row r="519" spans="2:11" ht="15.75" customHeight="1">
      <c r="B519" s="593"/>
      <c r="C519" s="5"/>
      <c r="D519" s="5"/>
      <c r="E519" s="5"/>
      <c r="F519" s="5"/>
      <c r="G519" s="5"/>
      <c r="H519" s="5"/>
      <c r="I519" s="5"/>
      <c r="J519" s="5"/>
      <c r="K519" s="5"/>
    </row>
    <row r="520" spans="2:11" ht="15.75" customHeight="1">
      <c r="B520" s="593"/>
      <c r="C520" s="5"/>
      <c r="D520" s="5"/>
      <c r="E520" s="5"/>
      <c r="F520" s="5"/>
      <c r="G520" s="5"/>
      <c r="H520" s="5"/>
      <c r="I520" s="5"/>
      <c r="J520" s="5"/>
      <c r="K520" s="5"/>
    </row>
    <row r="521" spans="2:11" ht="15.75" customHeight="1">
      <c r="B521" s="593"/>
      <c r="C521" s="5"/>
      <c r="D521" s="5"/>
      <c r="E521" s="5"/>
      <c r="F521" s="5"/>
      <c r="G521" s="5"/>
      <c r="H521" s="5"/>
      <c r="I521" s="5"/>
      <c r="J521" s="5"/>
      <c r="K521" s="5"/>
    </row>
    <row r="522" spans="2:11" ht="15.75" customHeight="1">
      <c r="B522" s="593"/>
      <c r="C522" s="5"/>
      <c r="D522" s="5"/>
      <c r="E522" s="5"/>
      <c r="F522" s="5"/>
      <c r="G522" s="5"/>
      <c r="H522" s="5"/>
      <c r="I522" s="5"/>
      <c r="J522" s="5"/>
      <c r="K522" s="5"/>
    </row>
    <row r="523" spans="2:11" ht="15.75" customHeight="1">
      <c r="B523" s="593"/>
      <c r="C523" s="5"/>
      <c r="D523" s="5"/>
      <c r="E523" s="5"/>
      <c r="F523" s="5"/>
      <c r="G523" s="5"/>
      <c r="H523" s="5"/>
      <c r="I523" s="5"/>
      <c r="J523" s="5"/>
      <c r="K523" s="5"/>
    </row>
    <row r="524" spans="2:11" ht="15.75" customHeight="1">
      <c r="B524" s="593"/>
      <c r="C524" s="5"/>
      <c r="D524" s="5"/>
      <c r="E524" s="5"/>
      <c r="F524" s="5"/>
      <c r="G524" s="5"/>
      <c r="H524" s="5"/>
      <c r="I524" s="5"/>
      <c r="J524" s="5"/>
      <c r="K524" s="5"/>
    </row>
    <row r="525" spans="2:11" ht="15.75" customHeight="1">
      <c r="B525" s="593"/>
      <c r="C525" s="5"/>
      <c r="D525" s="5"/>
      <c r="E525" s="5"/>
      <c r="F525" s="5"/>
      <c r="G525" s="5"/>
      <c r="H525" s="5"/>
      <c r="I525" s="5"/>
      <c r="J525" s="5"/>
      <c r="K525" s="5"/>
    </row>
    <row r="526" spans="2:11" ht="15.75" customHeight="1">
      <c r="B526" s="593"/>
      <c r="C526" s="5"/>
      <c r="D526" s="5"/>
      <c r="E526" s="5"/>
      <c r="F526" s="5"/>
      <c r="G526" s="5"/>
      <c r="H526" s="5"/>
      <c r="I526" s="5"/>
      <c r="J526" s="5"/>
      <c r="K526" s="5"/>
    </row>
    <row r="527" spans="2:11" ht="15.75" customHeight="1">
      <c r="B527" s="593"/>
      <c r="C527" s="5"/>
      <c r="D527" s="5"/>
      <c r="E527" s="5"/>
      <c r="F527" s="5"/>
      <c r="G527" s="5"/>
      <c r="H527" s="5"/>
      <c r="I527" s="5"/>
      <c r="J527" s="5"/>
      <c r="K527" s="5"/>
    </row>
    <row r="528" spans="2:11" ht="15.75" customHeight="1">
      <c r="B528" s="593"/>
      <c r="C528" s="5"/>
      <c r="D528" s="5"/>
      <c r="E528" s="5"/>
      <c r="F528" s="5"/>
      <c r="G528" s="5"/>
      <c r="H528" s="5"/>
      <c r="I528" s="5"/>
      <c r="J528" s="5"/>
      <c r="K528" s="5"/>
    </row>
    <row r="529" spans="2:11" ht="15.75" customHeight="1">
      <c r="B529" s="593"/>
      <c r="C529" s="5"/>
      <c r="D529" s="5"/>
      <c r="E529" s="5"/>
      <c r="F529" s="5"/>
      <c r="G529" s="5"/>
      <c r="H529" s="5"/>
      <c r="I529" s="5"/>
      <c r="J529" s="5"/>
      <c r="K529" s="5"/>
    </row>
    <row r="530" spans="2:11" ht="15.75" customHeight="1">
      <c r="B530" s="593"/>
      <c r="C530" s="5"/>
      <c r="D530" s="5"/>
      <c r="E530" s="5"/>
      <c r="F530" s="5"/>
      <c r="G530" s="5"/>
      <c r="H530" s="5"/>
      <c r="I530" s="5"/>
      <c r="J530" s="5"/>
      <c r="K530" s="5"/>
    </row>
    <row r="531" spans="2:11" ht="15.75" customHeight="1">
      <c r="B531" s="593"/>
      <c r="C531" s="5"/>
      <c r="D531" s="5"/>
      <c r="E531" s="5"/>
      <c r="F531" s="5"/>
      <c r="G531" s="5"/>
      <c r="H531" s="5"/>
      <c r="I531" s="5"/>
      <c r="J531" s="5"/>
      <c r="K531" s="5"/>
    </row>
    <row r="532" spans="2:11" ht="15.75" customHeight="1">
      <c r="B532" s="593"/>
      <c r="C532" s="5"/>
      <c r="D532" s="5"/>
      <c r="E532" s="5"/>
      <c r="F532" s="5"/>
      <c r="G532" s="5"/>
      <c r="H532" s="5"/>
      <c r="I532" s="5"/>
      <c r="J532" s="5"/>
      <c r="K532" s="5"/>
    </row>
    <row r="533" spans="2:11" ht="15.75" customHeight="1">
      <c r="B533" s="593"/>
      <c r="C533" s="5"/>
      <c r="D533" s="5"/>
      <c r="E533" s="5"/>
      <c r="F533" s="5"/>
      <c r="G533" s="5"/>
      <c r="H533" s="5"/>
      <c r="I533" s="5"/>
      <c r="J533" s="5"/>
      <c r="K533" s="5"/>
    </row>
    <row r="534" spans="2:11" ht="15.75" customHeight="1">
      <c r="B534" s="593"/>
      <c r="C534" s="5"/>
      <c r="D534" s="5"/>
      <c r="E534" s="5"/>
      <c r="F534" s="5"/>
      <c r="G534" s="5"/>
      <c r="H534" s="5"/>
      <c r="I534" s="5"/>
      <c r="J534" s="5"/>
      <c r="K534" s="5"/>
    </row>
    <row r="535" spans="2:11" ht="15.75" customHeight="1">
      <c r="B535" s="593"/>
      <c r="C535" s="5"/>
      <c r="D535" s="5"/>
      <c r="E535" s="5"/>
      <c r="F535" s="5"/>
      <c r="G535" s="5"/>
      <c r="H535" s="5"/>
      <c r="I535" s="5"/>
      <c r="J535" s="5"/>
      <c r="K535" s="5"/>
    </row>
    <row r="536" spans="2:11" ht="15.75" customHeight="1">
      <c r="B536" s="593"/>
      <c r="C536" s="5"/>
      <c r="D536" s="5"/>
      <c r="E536" s="5"/>
      <c r="F536" s="5"/>
      <c r="G536" s="5"/>
      <c r="H536" s="5"/>
      <c r="I536" s="5"/>
      <c r="J536" s="5"/>
      <c r="K536" s="5"/>
    </row>
    <row r="537" spans="2:11" ht="15.75" customHeight="1">
      <c r="B537" s="593"/>
      <c r="C537" s="5"/>
      <c r="D537" s="5"/>
      <c r="E537" s="5"/>
      <c r="F537" s="5"/>
      <c r="G537" s="5"/>
      <c r="H537" s="5"/>
      <c r="I537" s="5"/>
      <c r="J537" s="5"/>
      <c r="K537" s="5"/>
    </row>
    <row r="538" spans="2:11" ht="15.75" customHeight="1">
      <c r="B538" s="593"/>
      <c r="C538" s="5"/>
      <c r="D538" s="5"/>
      <c r="E538" s="5"/>
      <c r="F538" s="5"/>
      <c r="G538" s="5"/>
      <c r="H538" s="5"/>
      <c r="I538" s="5"/>
      <c r="J538" s="5"/>
      <c r="K538" s="5"/>
    </row>
    <row r="539" spans="2:11" ht="15.75" customHeight="1">
      <c r="B539" s="593"/>
      <c r="C539" s="5"/>
      <c r="D539" s="5"/>
      <c r="E539" s="5"/>
      <c r="F539" s="5"/>
      <c r="G539" s="5"/>
      <c r="H539" s="5"/>
      <c r="I539" s="5"/>
      <c r="J539" s="5"/>
      <c r="K539" s="5"/>
    </row>
    <row r="540" spans="2:11" ht="15.75" customHeight="1">
      <c r="B540" s="593"/>
      <c r="C540" s="5"/>
      <c r="D540" s="5"/>
      <c r="E540" s="5"/>
      <c r="F540" s="5"/>
      <c r="G540" s="5"/>
      <c r="H540" s="5"/>
      <c r="I540" s="5"/>
      <c r="J540" s="5"/>
      <c r="K540" s="5"/>
    </row>
    <row r="541" spans="2:11" ht="15.75" customHeight="1">
      <c r="B541" s="593"/>
      <c r="C541" s="5"/>
      <c r="D541" s="5"/>
      <c r="E541" s="5"/>
      <c r="F541" s="5"/>
      <c r="G541" s="5"/>
      <c r="H541" s="5"/>
      <c r="I541" s="5"/>
      <c r="J541" s="5"/>
      <c r="K541" s="5"/>
    </row>
    <row r="542" spans="2:11" ht="15.75" customHeight="1">
      <c r="B542" s="593"/>
      <c r="C542" s="5"/>
      <c r="D542" s="5"/>
      <c r="E542" s="5"/>
      <c r="F542" s="5"/>
      <c r="G542" s="5"/>
      <c r="H542" s="5"/>
      <c r="I542" s="5"/>
      <c r="J542" s="5"/>
      <c r="K542" s="5"/>
    </row>
    <row r="543" spans="2:11" ht="15.75" customHeight="1">
      <c r="B543" s="593"/>
      <c r="C543" s="5"/>
      <c r="D543" s="5"/>
      <c r="E543" s="5"/>
      <c r="F543" s="5"/>
      <c r="G543" s="5"/>
      <c r="H543" s="5"/>
      <c r="I543" s="5"/>
      <c r="J543" s="5"/>
      <c r="K543" s="5"/>
    </row>
    <row r="544" spans="2:11" ht="15.75" customHeight="1">
      <c r="B544" s="593"/>
      <c r="C544" s="5"/>
      <c r="D544" s="5"/>
      <c r="E544" s="5"/>
      <c r="F544" s="5"/>
      <c r="G544" s="5"/>
      <c r="H544" s="5"/>
      <c r="I544" s="5"/>
      <c r="J544" s="5"/>
      <c r="K544" s="5"/>
    </row>
    <row r="545" spans="2:11" ht="15.75" customHeight="1">
      <c r="B545" s="593"/>
      <c r="C545" s="5"/>
      <c r="D545" s="5"/>
      <c r="E545" s="5"/>
      <c r="F545" s="5"/>
      <c r="G545" s="5"/>
      <c r="H545" s="5"/>
      <c r="I545" s="5"/>
      <c r="J545" s="5"/>
      <c r="K545" s="5"/>
    </row>
    <row r="546" spans="2:11" ht="15.75" customHeight="1">
      <c r="B546" s="593"/>
      <c r="C546" s="5"/>
      <c r="D546" s="5"/>
      <c r="E546" s="5"/>
      <c r="F546" s="5"/>
      <c r="G546" s="5"/>
      <c r="H546" s="5"/>
      <c r="I546" s="5"/>
      <c r="J546" s="5"/>
      <c r="K546" s="5"/>
    </row>
    <row r="547" spans="2:11" ht="15.75" customHeight="1">
      <c r="B547" s="593"/>
      <c r="C547" s="5"/>
      <c r="D547" s="5"/>
      <c r="E547" s="5"/>
      <c r="F547" s="5"/>
      <c r="G547" s="5"/>
      <c r="H547" s="5"/>
      <c r="I547" s="5"/>
      <c r="J547" s="5"/>
      <c r="K547" s="5"/>
    </row>
    <row r="548" spans="2:11" ht="15.75" customHeight="1">
      <c r="B548" s="593"/>
      <c r="C548" s="5"/>
      <c r="D548" s="5"/>
      <c r="E548" s="5"/>
      <c r="F548" s="5"/>
      <c r="G548" s="5"/>
      <c r="H548" s="5"/>
      <c r="I548" s="5"/>
      <c r="J548" s="5"/>
      <c r="K548" s="5"/>
    </row>
    <row r="549" spans="2:11" ht="15.75" customHeight="1">
      <c r="B549" s="593"/>
      <c r="C549" s="5"/>
      <c r="D549" s="5"/>
      <c r="E549" s="5"/>
      <c r="F549" s="5"/>
      <c r="G549" s="5"/>
      <c r="H549" s="5"/>
      <c r="I549" s="5"/>
      <c r="J549" s="5"/>
      <c r="K549" s="5"/>
    </row>
    <row r="550" spans="2:11" ht="15.75" customHeight="1">
      <c r="B550" s="593"/>
      <c r="C550" s="5"/>
      <c r="D550" s="5"/>
      <c r="E550" s="5"/>
      <c r="F550" s="5"/>
      <c r="G550" s="5"/>
      <c r="H550" s="5"/>
      <c r="I550" s="5"/>
      <c r="J550" s="5"/>
      <c r="K550" s="5"/>
    </row>
    <row r="551" spans="2:11" ht="15.75" customHeight="1">
      <c r="B551" s="593"/>
      <c r="C551" s="5"/>
      <c r="D551" s="5"/>
      <c r="E551" s="5"/>
      <c r="F551" s="5"/>
      <c r="G551" s="5"/>
      <c r="H551" s="5"/>
      <c r="I551" s="5"/>
      <c r="J551" s="5"/>
      <c r="K551" s="5"/>
    </row>
    <row r="552" spans="2:11" ht="15.75" customHeight="1">
      <c r="B552" s="593"/>
      <c r="C552" s="5"/>
      <c r="D552" s="5"/>
      <c r="E552" s="5"/>
      <c r="F552" s="5"/>
      <c r="G552" s="5"/>
      <c r="H552" s="5"/>
      <c r="I552" s="5"/>
      <c r="J552" s="5"/>
      <c r="K552" s="5"/>
    </row>
    <row r="553" spans="2:11" ht="15.75" customHeight="1">
      <c r="B553" s="593"/>
      <c r="C553" s="5"/>
      <c r="D553" s="5"/>
      <c r="E553" s="5"/>
      <c r="F553" s="5"/>
      <c r="G553" s="5"/>
      <c r="H553" s="5"/>
      <c r="I553" s="5"/>
      <c r="J553" s="5"/>
      <c r="K553" s="5"/>
    </row>
    <row r="554" spans="2:11" ht="15.75" customHeight="1">
      <c r="B554" s="593"/>
      <c r="C554" s="5"/>
      <c r="D554" s="5"/>
      <c r="E554" s="5"/>
      <c r="F554" s="5"/>
      <c r="G554" s="5"/>
      <c r="H554" s="5"/>
      <c r="I554" s="5"/>
      <c r="J554" s="5"/>
      <c r="K554" s="5"/>
    </row>
    <row r="555" spans="2:11" ht="15.75" customHeight="1">
      <c r="B555" s="593"/>
      <c r="C555" s="5"/>
      <c r="D555" s="5"/>
      <c r="E555" s="5"/>
      <c r="F555" s="5"/>
      <c r="G555" s="5"/>
      <c r="H555" s="5"/>
      <c r="I555" s="5"/>
      <c r="J555" s="5"/>
      <c r="K555" s="5"/>
    </row>
    <row r="556" spans="2:11" ht="15.75" customHeight="1">
      <c r="B556" s="593"/>
      <c r="C556" s="5"/>
      <c r="D556" s="5"/>
      <c r="E556" s="5"/>
      <c r="F556" s="5"/>
      <c r="G556" s="5"/>
      <c r="H556" s="5"/>
      <c r="I556" s="5"/>
      <c r="J556" s="5"/>
      <c r="K556" s="5"/>
    </row>
    <row r="557" spans="2:11" ht="15.75" customHeight="1">
      <c r="B557" s="593"/>
      <c r="C557" s="5"/>
      <c r="D557" s="5"/>
      <c r="E557" s="5"/>
      <c r="F557" s="5"/>
      <c r="G557" s="5"/>
      <c r="H557" s="5"/>
      <c r="I557" s="5"/>
      <c r="J557" s="5"/>
      <c r="K557" s="5"/>
    </row>
    <row r="558" spans="2:11" ht="15.75" customHeight="1">
      <c r="B558" s="593"/>
      <c r="C558" s="5"/>
      <c r="D558" s="5"/>
      <c r="E558" s="5"/>
      <c r="F558" s="5"/>
      <c r="G558" s="5"/>
      <c r="H558" s="5"/>
      <c r="I558" s="5"/>
      <c r="J558" s="5"/>
      <c r="K558" s="5"/>
    </row>
    <row r="559" spans="2:11" ht="15.75" customHeight="1">
      <c r="B559" s="593"/>
      <c r="C559" s="5"/>
      <c r="D559" s="5"/>
      <c r="E559" s="5"/>
      <c r="F559" s="5"/>
      <c r="G559" s="5"/>
      <c r="H559" s="5"/>
      <c r="I559" s="5"/>
      <c r="J559" s="5"/>
      <c r="K559" s="5"/>
    </row>
    <row r="560" spans="2:11" ht="15.75" customHeight="1">
      <c r="B560" s="593"/>
      <c r="C560" s="5"/>
      <c r="D560" s="5"/>
      <c r="E560" s="5"/>
      <c r="F560" s="5"/>
      <c r="G560" s="5"/>
      <c r="H560" s="5"/>
      <c r="I560" s="5"/>
      <c r="J560" s="5"/>
      <c r="K560" s="5"/>
    </row>
    <row r="561" spans="2:11" ht="15.75" customHeight="1">
      <c r="B561" s="593"/>
      <c r="C561" s="5"/>
      <c r="D561" s="5"/>
      <c r="E561" s="5"/>
      <c r="F561" s="5"/>
      <c r="G561" s="5"/>
      <c r="H561" s="5"/>
      <c r="I561" s="5"/>
      <c r="J561" s="5"/>
      <c r="K561" s="5"/>
    </row>
    <row r="562" spans="2:11" ht="15.75" customHeight="1">
      <c r="B562" s="593"/>
      <c r="C562" s="5"/>
      <c r="D562" s="5"/>
      <c r="E562" s="5"/>
      <c r="F562" s="5"/>
      <c r="G562" s="5"/>
      <c r="H562" s="5"/>
      <c r="I562" s="5"/>
      <c r="J562" s="5"/>
      <c r="K562" s="5"/>
    </row>
    <row r="563" spans="2:11" ht="15.75" customHeight="1">
      <c r="B563" s="593"/>
      <c r="C563" s="5"/>
      <c r="D563" s="5"/>
      <c r="E563" s="5"/>
      <c r="F563" s="5"/>
      <c r="G563" s="5"/>
      <c r="H563" s="5"/>
      <c r="I563" s="5"/>
      <c r="J563" s="5"/>
      <c r="K563" s="5"/>
    </row>
    <row r="564" spans="2:11" ht="15.75" customHeight="1">
      <c r="B564" s="593"/>
      <c r="C564" s="5"/>
      <c r="D564" s="5"/>
      <c r="E564" s="5"/>
      <c r="F564" s="5"/>
      <c r="G564" s="5"/>
      <c r="H564" s="5"/>
      <c r="I564" s="5"/>
      <c r="J564" s="5"/>
      <c r="K564" s="5"/>
    </row>
    <row r="565" spans="2:11" ht="15.75" customHeight="1">
      <c r="B565" s="593"/>
      <c r="C565" s="5"/>
      <c r="D565" s="5"/>
      <c r="E565" s="5"/>
      <c r="F565" s="5"/>
      <c r="G565" s="5"/>
      <c r="H565" s="5"/>
      <c r="I565" s="5"/>
      <c r="J565" s="5"/>
      <c r="K565" s="5"/>
    </row>
    <row r="566" spans="2:11" ht="15.75" customHeight="1">
      <c r="B566" s="593"/>
      <c r="C566" s="5"/>
      <c r="D566" s="5"/>
      <c r="E566" s="5"/>
      <c r="F566" s="5"/>
      <c r="G566" s="5"/>
      <c r="H566" s="5"/>
      <c r="I566" s="5"/>
      <c r="J566" s="5"/>
      <c r="K566" s="5"/>
    </row>
    <row r="567" spans="2:11" ht="15.75" customHeight="1">
      <c r="B567" s="593"/>
      <c r="C567" s="5"/>
      <c r="D567" s="5"/>
      <c r="E567" s="5"/>
      <c r="F567" s="5"/>
      <c r="G567" s="5"/>
      <c r="H567" s="5"/>
      <c r="I567" s="5"/>
      <c r="J567" s="5"/>
      <c r="K567" s="5"/>
    </row>
    <row r="568" spans="2:11" ht="15.75" customHeight="1">
      <c r="B568" s="593"/>
      <c r="C568" s="5"/>
      <c r="D568" s="5"/>
      <c r="E568" s="5"/>
      <c r="F568" s="5"/>
      <c r="G568" s="5"/>
      <c r="H568" s="5"/>
      <c r="I568" s="5"/>
      <c r="J568" s="5"/>
      <c r="K568" s="5"/>
    </row>
    <row r="569" spans="2:11" ht="15.75" customHeight="1">
      <c r="B569" s="593"/>
      <c r="C569" s="5"/>
      <c r="D569" s="5"/>
      <c r="E569" s="5"/>
      <c r="F569" s="5"/>
      <c r="G569" s="5"/>
      <c r="H569" s="5"/>
      <c r="I569" s="5"/>
      <c r="J569" s="5"/>
      <c r="K569" s="5"/>
    </row>
    <row r="570" spans="2:11" ht="15.75" customHeight="1">
      <c r="B570" s="593"/>
      <c r="C570" s="5"/>
      <c r="D570" s="5"/>
      <c r="E570" s="5"/>
      <c r="F570" s="5"/>
      <c r="G570" s="5"/>
      <c r="H570" s="5"/>
      <c r="I570" s="5"/>
      <c r="J570" s="5"/>
      <c r="K570" s="5"/>
    </row>
    <row r="571" spans="2:11" ht="15.75" customHeight="1">
      <c r="B571" s="593"/>
      <c r="C571" s="5"/>
      <c r="D571" s="5"/>
      <c r="E571" s="5"/>
      <c r="F571" s="5"/>
      <c r="G571" s="5"/>
      <c r="H571" s="5"/>
      <c r="I571" s="5"/>
      <c r="J571" s="5"/>
      <c r="K571" s="5"/>
    </row>
    <row r="572" spans="2:11" ht="15.75" customHeight="1">
      <c r="B572" s="593"/>
      <c r="C572" s="5"/>
      <c r="D572" s="5"/>
      <c r="E572" s="5"/>
      <c r="F572" s="5"/>
      <c r="G572" s="5"/>
      <c r="H572" s="5"/>
      <c r="I572" s="5"/>
      <c r="J572" s="5"/>
      <c r="K572" s="5"/>
    </row>
    <row r="573" spans="2:11" ht="15.75" customHeight="1">
      <c r="B573" s="593"/>
      <c r="C573" s="5"/>
      <c r="D573" s="5"/>
      <c r="E573" s="5"/>
      <c r="F573" s="5"/>
      <c r="G573" s="5"/>
      <c r="H573" s="5"/>
      <c r="I573" s="5"/>
      <c r="J573" s="5"/>
      <c r="K573" s="5"/>
    </row>
    <row r="574" spans="2:11" ht="15.75" customHeight="1">
      <c r="B574" s="593"/>
      <c r="C574" s="5"/>
      <c r="D574" s="5"/>
      <c r="E574" s="5"/>
      <c r="F574" s="5"/>
      <c r="G574" s="5"/>
      <c r="H574" s="5"/>
      <c r="I574" s="5"/>
      <c r="J574" s="5"/>
      <c r="K574" s="5"/>
    </row>
    <row r="575" spans="2:11" ht="15.75" customHeight="1">
      <c r="B575" s="593"/>
      <c r="C575" s="5"/>
      <c r="D575" s="5"/>
      <c r="E575" s="5"/>
      <c r="F575" s="5"/>
      <c r="G575" s="5"/>
      <c r="H575" s="5"/>
      <c r="I575" s="5"/>
      <c r="J575" s="5"/>
      <c r="K575" s="5"/>
    </row>
    <row r="576" spans="2:11" ht="15.75" customHeight="1">
      <c r="B576" s="593"/>
      <c r="C576" s="5"/>
      <c r="D576" s="5"/>
      <c r="E576" s="5"/>
      <c r="F576" s="5"/>
      <c r="G576" s="5"/>
      <c r="H576" s="5"/>
      <c r="I576" s="5"/>
      <c r="J576" s="5"/>
      <c r="K576" s="5"/>
    </row>
    <row r="577" spans="2:11" ht="15.75" customHeight="1">
      <c r="B577" s="593"/>
      <c r="C577" s="5"/>
      <c r="D577" s="5"/>
      <c r="E577" s="5"/>
      <c r="F577" s="5"/>
      <c r="G577" s="5"/>
      <c r="H577" s="5"/>
      <c r="I577" s="5"/>
      <c r="J577" s="5"/>
      <c r="K577" s="5"/>
    </row>
    <row r="578" spans="2:11" ht="15.75" customHeight="1">
      <c r="B578" s="593"/>
      <c r="C578" s="5"/>
      <c r="D578" s="5"/>
      <c r="E578" s="5"/>
      <c r="F578" s="5"/>
      <c r="G578" s="5"/>
      <c r="H578" s="5"/>
      <c r="I578" s="5"/>
      <c r="J578" s="5"/>
      <c r="K578" s="5"/>
    </row>
    <row r="579" spans="2:11" ht="15.75" customHeight="1">
      <c r="B579" s="593"/>
      <c r="C579" s="5"/>
      <c r="D579" s="5"/>
      <c r="E579" s="5"/>
      <c r="F579" s="5"/>
      <c r="G579" s="5"/>
      <c r="H579" s="5"/>
      <c r="I579" s="5"/>
      <c r="J579" s="5"/>
      <c r="K579" s="5"/>
    </row>
    <row r="580" spans="2:11" ht="15.75" customHeight="1">
      <c r="B580" s="593"/>
      <c r="C580" s="5"/>
      <c r="D580" s="5"/>
      <c r="E580" s="5"/>
      <c r="F580" s="5"/>
      <c r="G580" s="5"/>
      <c r="H580" s="5"/>
      <c r="I580" s="5"/>
      <c r="J580" s="5"/>
      <c r="K580" s="5"/>
    </row>
    <row r="581" spans="2:11" ht="15.75" customHeight="1">
      <c r="B581" s="593"/>
      <c r="C581" s="5"/>
      <c r="D581" s="5"/>
      <c r="E581" s="5"/>
      <c r="F581" s="5"/>
      <c r="G581" s="5"/>
      <c r="H581" s="5"/>
      <c r="I581" s="5"/>
      <c r="J581" s="5"/>
      <c r="K581" s="5"/>
    </row>
    <row r="582" spans="2:11" ht="15.75" customHeight="1">
      <c r="B582" s="593"/>
      <c r="C582" s="5"/>
      <c r="D582" s="5"/>
      <c r="E582" s="5"/>
      <c r="F582" s="5"/>
      <c r="G582" s="5"/>
      <c r="H582" s="5"/>
      <c r="I582" s="5"/>
      <c r="J582" s="5"/>
      <c r="K582" s="5"/>
    </row>
    <row r="583" spans="2:11" ht="15.75" customHeight="1">
      <c r="B583" s="593"/>
      <c r="C583" s="5"/>
      <c r="D583" s="5"/>
      <c r="E583" s="5"/>
      <c r="F583" s="5"/>
      <c r="G583" s="5"/>
      <c r="H583" s="5"/>
      <c r="I583" s="5"/>
      <c r="J583" s="5"/>
      <c r="K583" s="5"/>
    </row>
    <row r="584" spans="2:11" ht="15.75" customHeight="1">
      <c r="B584" s="593"/>
      <c r="C584" s="5"/>
      <c r="D584" s="5"/>
      <c r="E584" s="5"/>
      <c r="F584" s="5"/>
      <c r="G584" s="5"/>
      <c r="H584" s="5"/>
      <c r="I584" s="5"/>
      <c r="J584" s="5"/>
      <c r="K584" s="5"/>
    </row>
    <row r="585" spans="2:11" ht="15.75" customHeight="1">
      <c r="B585" s="593"/>
      <c r="C585" s="5"/>
      <c r="D585" s="5"/>
      <c r="E585" s="5"/>
      <c r="F585" s="5"/>
      <c r="G585" s="5"/>
      <c r="H585" s="5"/>
      <c r="I585" s="5"/>
      <c r="J585" s="5"/>
      <c r="K585" s="5"/>
    </row>
    <row r="586" spans="2:11" ht="15.75" customHeight="1">
      <c r="B586" s="593"/>
      <c r="C586" s="5"/>
      <c r="D586" s="5"/>
      <c r="E586" s="5"/>
      <c r="F586" s="5"/>
      <c r="G586" s="5"/>
      <c r="H586" s="5"/>
      <c r="I586" s="5"/>
      <c r="J586" s="5"/>
      <c r="K586" s="5"/>
    </row>
    <row r="587" spans="2:11" ht="15.75" customHeight="1">
      <c r="B587" s="593"/>
      <c r="C587" s="5"/>
      <c r="D587" s="5"/>
      <c r="E587" s="5"/>
      <c r="F587" s="5"/>
      <c r="G587" s="5"/>
      <c r="H587" s="5"/>
      <c r="I587" s="5"/>
      <c r="J587" s="5"/>
      <c r="K587" s="5"/>
    </row>
    <row r="588" spans="2:11" ht="15.75" customHeight="1">
      <c r="B588" s="593"/>
      <c r="C588" s="5"/>
      <c r="D588" s="5"/>
      <c r="E588" s="5"/>
      <c r="F588" s="5"/>
      <c r="G588" s="5"/>
      <c r="H588" s="5"/>
      <c r="I588" s="5"/>
      <c r="J588" s="5"/>
      <c r="K588" s="5"/>
    </row>
    <row r="589" spans="2:11" ht="15.75" customHeight="1">
      <c r="B589" s="593"/>
      <c r="C589" s="5"/>
      <c r="D589" s="5"/>
      <c r="E589" s="5"/>
      <c r="F589" s="5"/>
      <c r="G589" s="5"/>
      <c r="H589" s="5"/>
      <c r="I589" s="5"/>
      <c r="J589" s="5"/>
      <c r="K589" s="5"/>
    </row>
    <row r="590" spans="2:11" ht="15.75" customHeight="1">
      <c r="B590" s="593"/>
      <c r="C590" s="5"/>
      <c r="D590" s="5"/>
      <c r="E590" s="5"/>
      <c r="F590" s="5"/>
      <c r="G590" s="5"/>
      <c r="H590" s="5"/>
      <c r="I590" s="5"/>
      <c r="J590" s="5"/>
      <c r="K590" s="5"/>
    </row>
    <row r="591" spans="2:11" ht="15.75" customHeight="1">
      <c r="B591" s="593"/>
      <c r="C591" s="5"/>
      <c r="D591" s="5"/>
      <c r="E591" s="5"/>
      <c r="F591" s="5"/>
      <c r="G591" s="5"/>
      <c r="H591" s="5"/>
      <c r="I591" s="5"/>
      <c r="J591" s="5"/>
      <c r="K591" s="5"/>
    </row>
    <row r="592" spans="2:11" ht="15.75" customHeight="1">
      <c r="B592" s="593"/>
      <c r="C592" s="5"/>
      <c r="D592" s="5"/>
      <c r="E592" s="5"/>
      <c r="F592" s="5"/>
      <c r="G592" s="5"/>
      <c r="H592" s="5"/>
      <c r="I592" s="5"/>
      <c r="J592" s="5"/>
      <c r="K592" s="5"/>
    </row>
    <row r="593" spans="2:11" ht="15.75" customHeight="1">
      <c r="B593" s="593"/>
      <c r="C593" s="5"/>
      <c r="D593" s="5"/>
      <c r="E593" s="5"/>
      <c r="F593" s="5"/>
      <c r="G593" s="5"/>
      <c r="H593" s="5"/>
      <c r="I593" s="5"/>
      <c r="J593" s="5"/>
      <c r="K593" s="5"/>
    </row>
    <row r="594" spans="2:11" ht="15.75" customHeight="1">
      <c r="B594" s="593"/>
      <c r="C594" s="5"/>
      <c r="D594" s="5"/>
      <c r="E594" s="5"/>
      <c r="F594" s="5"/>
      <c r="G594" s="5"/>
      <c r="H594" s="5"/>
      <c r="I594" s="5"/>
      <c r="J594" s="5"/>
      <c r="K594" s="5"/>
    </row>
    <row r="595" spans="2:11" ht="15.75" customHeight="1">
      <c r="B595" s="593"/>
      <c r="C595" s="5"/>
      <c r="D595" s="5"/>
      <c r="E595" s="5"/>
      <c r="F595" s="5"/>
      <c r="G595" s="5"/>
      <c r="H595" s="5"/>
      <c r="I595" s="5"/>
      <c r="J595" s="5"/>
      <c r="K595" s="5"/>
    </row>
    <row r="596" spans="2:11" ht="15.75" customHeight="1">
      <c r="B596" s="593"/>
      <c r="C596" s="5"/>
      <c r="D596" s="5"/>
      <c r="E596" s="5"/>
      <c r="F596" s="5"/>
      <c r="G596" s="5"/>
      <c r="H596" s="5"/>
      <c r="I596" s="5"/>
      <c r="J596" s="5"/>
      <c r="K596" s="5"/>
    </row>
    <row r="597" spans="2:11" ht="15.75" customHeight="1">
      <c r="B597" s="593"/>
      <c r="C597" s="5"/>
      <c r="D597" s="5"/>
      <c r="E597" s="5"/>
      <c r="F597" s="5"/>
      <c r="G597" s="5"/>
      <c r="H597" s="5"/>
      <c r="I597" s="5"/>
      <c r="J597" s="5"/>
      <c r="K597" s="5"/>
    </row>
    <row r="598" spans="2:11" ht="15.75" customHeight="1">
      <c r="B598" s="593"/>
      <c r="C598" s="5"/>
      <c r="D598" s="5"/>
      <c r="E598" s="5"/>
      <c r="F598" s="5"/>
      <c r="G598" s="5"/>
      <c r="H598" s="5"/>
      <c r="I598" s="5"/>
      <c r="J598" s="5"/>
      <c r="K598" s="5"/>
    </row>
    <row r="599" spans="2:11" ht="15.75" customHeight="1">
      <c r="B599" s="593"/>
      <c r="C599" s="5"/>
      <c r="D599" s="5"/>
      <c r="E599" s="5"/>
      <c r="F599" s="5"/>
      <c r="G599" s="5"/>
      <c r="H599" s="5"/>
      <c r="I599" s="5"/>
      <c r="J599" s="5"/>
      <c r="K599" s="5"/>
    </row>
    <row r="600" spans="2:11" ht="15.75" customHeight="1">
      <c r="B600" s="593"/>
      <c r="C600" s="5"/>
      <c r="D600" s="5"/>
      <c r="E600" s="5"/>
      <c r="F600" s="5"/>
      <c r="G600" s="5"/>
      <c r="H600" s="5"/>
      <c r="I600" s="5"/>
      <c r="J600" s="5"/>
      <c r="K600" s="5"/>
    </row>
    <row r="601" spans="2:11" ht="15.75" customHeight="1">
      <c r="B601" s="593"/>
      <c r="C601" s="5"/>
      <c r="D601" s="5"/>
      <c r="E601" s="5"/>
      <c r="F601" s="5"/>
      <c r="G601" s="5"/>
      <c r="H601" s="5"/>
      <c r="I601" s="5"/>
      <c r="J601" s="5"/>
      <c r="K601" s="5"/>
    </row>
    <row r="602" spans="2:11" ht="15.75" customHeight="1">
      <c r="B602" s="593"/>
      <c r="C602" s="5"/>
      <c r="D602" s="5"/>
      <c r="E602" s="5"/>
      <c r="F602" s="5"/>
      <c r="G602" s="5"/>
      <c r="H602" s="5"/>
      <c r="I602" s="5"/>
      <c r="J602" s="5"/>
      <c r="K602" s="5"/>
    </row>
    <row r="603" spans="2:11" ht="15.75" customHeight="1">
      <c r="B603" s="593"/>
      <c r="C603" s="5"/>
      <c r="D603" s="5"/>
      <c r="E603" s="5"/>
      <c r="F603" s="5"/>
      <c r="G603" s="5"/>
      <c r="H603" s="5"/>
      <c r="I603" s="5"/>
      <c r="J603" s="5"/>
      <c r="K603" s="5"/>
    </row>
    <row r="604" spans="2:11" ht="15.75" customHeight="1">
      <c r="B604" s="593"/>
      <c r="C604" s="5"/>
      <c r="D604" s="5"/>
      <c r="E604" s="5"/>
      <c r="F604" s="5"/>
      <c r="G604" s="5"/>
      <c r="H604" s="5"/>
      <c r="I604" s="5"/>
      <c r="J604" s="5"/>
      <c r="K604" s="5"/>
    </row>
    <row r="605" spans="2:11" ht="15.75" customHeight="1">
      <c r="B605" s="593"/>
      <c r="C605" s="5"/>
      <c r="D605" s="5"/>
      <c r="E605" s="5"/>
      <c r="F605" s="5"/>
      <c r="G605" s="5"/>
      <c r="H605" s="5"/>
      <c r="I605" s="5"/>
      <c r="J605" s="5"/>
      <c r="K605" s="5"/>
    </row>
    <row r="606" spans="2:11" ht="15.75" customHeight="1">
      <c r="B606" s="593"/>
      <c r="C606" s="5"/>
      <c r="D606" s="5"/>
      <c r="E606" s="5"/>
      <c r="F606" s="5"/>
      <c r="G606" s="5"/>
      <c r="H606" s="5"/>
      <c r="I606" s="5"/>
      <c r="J606" s="5"/>
      <c r="K606" s="5"/>
    </row>
    <row r="607" spans="2:11" ht="15.75" customHeight="1">
      <c r="B607" s="593"/>
      <c r="C607" s="5"/>
      <c r="D607" s="5"/>
      <c r="E607" s="5"/>
      <c r="F607" s="5"/>
      <c r="G607" s="5"/>
      <c r="H607" s="5"/>
      <c r="I607" s="5"/>
      <c r="J607" s="5"/>
      <c r="K607" s="5"/>
    </row>
    <row r="608" spans="2:11" ht="15.75" customHeight="1">
      <c r="B608" s="593"/>
      <c r="C608" s="5"/>
      <c r="D608" s="5"/>
      <c r="E608" s="5"/>
      <c r="F608" s="5"/>
      <c r="G608" s="5"/>
      <c r="H608" s="5"/>
      <c r="I608" s="5"/>
      <c r="J608" s="5"/>
      <c r="K608" s="5"/>
    </row>
    <row r="609" spans="2:11" ht="15.75" customHeight="1">
      <c r="B609" s="593"/>
      <c r="C609" s="5"/>
      <c r="D609" s="5"/>
      <c r="E609" s="5"/>
      <c r="F609" s="5"/>
      <c r="G609" s="5"/>
      <c r="H609" s="5"/>
      <c r="I609" s="5"/>
      <c r="J609" s="5"/>
      <c r="K609" s="5"/>
    </row>
    <row r="610" spans="2:11" ht="15.75" customHeight="1">
      <c r="B610" s="593"/>
      <c r="C610" s="5"/>
      <c r="D610" s="5"/>
      <c r="E610" s="5"/>
      <c r="F610" s="5"/>
      <c r="G610" s="5"/>
      <c r="H610" s="5"/>
      <c r="I610" s="5"/>
      <c r="J610" s="5"/>
      <c r="K610" s="5"/>
    </row>
    <row r="611" spans="2:11" ht="15.75" customHeight="1">
      <c r="B611" s="593"/>
      <c r="C611" s="5"/>
      <c r="D611" s="5"/>
      <c r="E611" s="5"/>
      <c r="F611" s="5"/>
      <c r="G611" s="5"/>
      <c r="H611" s="5"/>
      <c r="I611" s="5"/>
      <c r="J611" s="5"/>
      <c r="K611" s="5"/>
    </row>
    <row r="612" spans="2:11" ht="15.75" customHeight="1">
      <c r="B612" s="593"/>
      <c r="C612" s="5"/>
      <c r="D612" s="5"/>
      <c r="E612" s="5"/>
      <c r="F612" s="5"/>
      <c r="G612" s="5"/>
      <c r="H612" s="5"/>
      <c r="I612" s="5"/>
      <c r="J612" s="5"/>
      <c r="K612" s="5"/>
    </row>
    <row r="613" spans="2:11" ht="15.75" customHeight="1">
      <c r="B613" s="593"/>
      <c r="C613" s="5"/>
      <c r="D613" s="5"/>
      <c r="E613" s="5"/>
      <c r="F613" s="5"/>
      <c r="G613" s="5"/>
      <c r="H613" s="5"/>
      <c r="I613" s="5"/>
      <c r="J613" s="5"/>
      <c r="K613" s="5"/>
    </row>
    <row r="614" spans="2:11" ht="15.75" customHeight="1">
      <c r="B614" s="593"/>
      <c r="C614" s="5"/>
      <c r="D614" s="5"/>
      <c r="E614" s="5"/>
      <c r="F614" s="5"/>
      <c r="G614" s="5"/>
      <c r="H614" s="5"/>
      <c r="I614" s="5"/>
      <c r="J614" s="5"/>
      <c r="K614" s="5"/>
    </row>
    <row r="615" spans="2:11" ht="15.75" customHeight="1">
      <c r="B615" s="593"/>
      <c r="C615" s="5"/>
      <c r="D615" s="5"/>
      <c r="E615" s="5"/>
      <c r="F615" s="5"/>
      <c r="G615" s="5"/>
      <c r="H615" s="5"/>
      <c r="I615" s="5"/>
      <c r="J615" s="5"/>
      <c r="K615" s="5"/>
    </row>
    <row r="616" spans="2:11" ht="15.75" customHeight="1">
      <c r="B616" s="593"/>
      <c r="C616" s="5"/>
      <c r="D616" s="5"/>
      <c r="E616" s="5"/>
      <c r="F616" s="5"/>
      <c r="G616" s="5"/>
      <c r="H616" s="5"/>
      <c r="I616" s="5"/>
      <c r="J616" s="5"/>
      <c r="K616" s="5"/>
    </row>
    <row r="617" spans="2:11" ht="15.75" customHeight="1">
      <c r="B617" s="593"/>
      <c r="C617" s="5"/>
      <c r="D617" s="5"/>
      <c r="E617" s="5"/>
      <c r="F617" s="5"/>
      <c r="G617" s="5"/>
      <c r="H617" s="5"/>
      <c r="I617" s="5"/>
      <c r="J617" s="5"/>
      <c r="K617" s="5"/>
    </row>
    <row r="618" spans="2:11" ht="15.75" customHeight="1">
      <c r="B618" s="593"/>
      <c r="C618" s="5"/>
      <c r="D618" s="5"/>
      <c r="E618" s="5"/>
      <c r="F618" s="5"/>
      <c r="G618" s="5"/>
      <c r="H618" s="5"/>
      <c r="I618" s="5"/>
      <c r="J618" s="5"/>
      <c r="K618" s="5"/>
    </row>
    <row r="619" spans="2:11" ht="15.75" customHeight="1">
      <c r="B619" s="593"/>
      <c r="C619" s="5"/>
      <c r="D619" s="5"/>
      <c r="E619" s="5"/>
      <c r="F619" s="5"/>
      <c r="G619" s="5"/>
      <c r="H619" s="5"/>
      <c r="I619" s="5"/>
      <c r="J619" s="5"/>
      <c r="K619" s="5"/>
    </row>
    <row r="620" spans="2:11" ht="15.75" customHeight="1">
      <c r="B620" s="593"/>
      <c r="C620" s="5"/>
      <c r="D620" s="5"/>
      <c r="E620" s="5"/>
      <c r="F620" s="5"/>
      <c r="G620" s="5"/>
      <c r="H620" s="5"/>
      <c r="I620" s="5"/>
      <c r="J620" s="5"/>
      <c r="K620" s="5"/>
    </row>
    <row r="621" spans="2:11" ht="15.75" customHeight="1">
      <c r="B621" s="593"/>
      <c r="C621" s="5"/>
      <c r="D621" s="5"/>
      <c r="E621" s="5"/>
      <c r="F621" s="5"/>
      <c r="G621" s="5"/>
      <c r="H621" s="5"/>
      <c r="I621" s="5"/>
      <c r="J621" s="5"/>
      <c r="K621" s="5"/>
    </row>
    <row r="622" spans="2:11" ht="15.75" customHeight="1">
      <c r="B622" s="593"/>
      <c r="C622" s="5"/>
      <c r="D622" s="5"/>
      <c r="E622" s="5"/>
      <c r="F622" s="5"/>
      <c r="G622" s="5"/>
      <c r="H622" s="5"/>
      <c r="I622" s="5"/>
      <c r="J622" s="5"/>
      <c r="K622" s="5"/>
    </row>
    <row r="623" spans="2:11" ht="15.75" customHeight="1">
      <c r="B623" s="593"/>
      <c r="C623" s="5"/>
      <c r="D623" s="5"/>
      <c r="E623" s="5"/>
      <c r="F623" s="5"/>
      <c r="G623" s="5"/>
      <c r="H623" s="5"/>
      <c r="I623" s="5"/>
      <c r="J623" s="5"/>
      <c r="K623" s="5"/>
    </row>
    <row r="624" spans="2:11" ht="15.75" customHeight="1">
      <c r="B624" s="593"/>
      <c r="C624" s="5"/>
      <c r="D624" s="5"/>
      <c r="E624" s="5"/>
      <c r="F624" s="5"/>
      <c r="G624" s="5"/>
      <c r="H624" s="5"/>
      <c r="I624" s="5"/>
      <c r="J624" s="5"/>
      <c r="K624" s="5"/>
    </row>
    <row r="625" spans="2:11" ht="15.75" customHeight="1">
      <c r="B625" s="593"/>
      <c r="C625" s="5"/>
      <c r="D625" s="5"/>
      <c r="E625" s="5"/>
      <c r="F625" s="5"/>
      <c r="G625" s="5"/>
      <c r="H625" s="5"/>
      <c r="I625" s="5"/>
      <c r="J625" s="5"/>
      <c r="K625" s="5"/>
    </row>
    <row r="626" spans="2:11" ht="15.75" customHeight="1">
      <c r="B626" s="593"/>
      <c r="C626" s="5"/>
      <c r="D626" s="5"/>
      <c r="E626" s="5"/>
      <c r="F626" s="5"/>
      <c r="G626" s="5"/>
      <c r="H626" s="5"/>
      <c r="I626" s="5"/>
      <c r="J626" s="5"/>
      <c r="K626" s="5"/>
    </row>
    <row r="627" spans="2:11" ht="15.75" customHeight="1">
      <c r="B627" s="593"/>
      <c r="C627" s="5"/>
      <c r="D627" s="5"/>
      <c r="E627" s="5"/>
      <c r="F627" s="5"/>
      <c r="G627" s="5"/>
      <c r="H627" s="5"/>
      <c r="I627" s="5"/>
      <c r="J627" s="5"/>
      <c r="K627" s="5"/>
    </row>
    <row r="628" spans="2:11" ht="15.75" customHeight="1">
      <c r="B628" s="593"/>
      <c r="C628" s="5"/>
      <c r="D628" s="5"/>
      <c r="E628" s="5"/>
      <c r="F628" s="5"/>
      <c r="G628" s="5"/>
      <c r="H628" s="5"/>
      <c r="I628" s="5"/>
      <c r="J628" s="5"/>
      <c r="K628" s="5"/>
    </row>
    <row r="629" spans="2:11" ht="15.75" customHeight="1">
      <c r="B629" s="593"/>
      <c r="C629" s="5"/>
      <c r="D629" s="5"/>
      <c r="E629" s="5"/>
      <c r="F629" s="5"/>
      <c r="G629" s="5"/>
      <c r="H629" s="5"/>
      <c r="I629" s="5"/>
      <c r="J629" s="5"/>
      <c r="K629" s="5"/>
    </row>
    <row r="630" spans="2:11" ht="15.75" customHeight="1">
      <c r="B630" s="593"/>
      <c r="C630" s="5"/>
      <c r="D630" s="5"/>
      <c r="E630" s="5"/>
      <c r="F630" s="5"/>
      <c r="G630" s="5"/>
      <c r="H630" s="5"/>
      <c r="I630" s="5"/>
      <c r="J630" s="5"/>
      <c r="K630" s="5"/>
    </row>
    <row r="631" spans="2:11" ht="15.75" customHeight="1">
      <c r="B631" s="593"/>
      <c r="C631" s="5"/>
      <c r="D631" s="5"/>
      <c r="E631" s="5"/>
      <c r="F631" s="5"/>
      <c r="G631" s="5"/>
      <c r="H631" s="5"/>
      <c r="I631" s="5"/>
      <c r="J631" s="5"/>
      <c r="K631" s="5"/>
    </row>
    <row r="632" spans="2:11" ht="15.75" customHeight="1">
      <c r="B632" s="593"/>
      <c r="C632" s="5"/>
      <c r="D632" s="5"/>
      <c r="E632" s="5"/>
      <c r="F632" s="5"/>
      <c r="G632" s="5"/>
      <c r="H632" s="5"/>
      <c r="I632" s="5"/>
      <c r="J632" s="5"/>
      <c r="K632" s="5"/>
    </row>
    <row r="633" spans="2:11" ht="15.75" customHeight="1">
      <c r="B633" s="593"/>
      <c r="C633" s="5"/>
      <c r="D633" s="5"/>
      <c r="E633" s="5"/>
      <c r="F633" s="5"/>
      <c r="G633" s="5"/>
      <c r="H633" s="5"/>
      <c r="I633" s="5"/>
      <c r="J633" s="5"/>
      <c r="K633" s="5"/>
    </row>
    <row r="634" spans="2:11" ht="15.75" customHeight="1">
      <c r="B634" s="593"/>
      <c r="C634" s="5"/>
      <c r="D634" s="5"/>
      <c r="E634" s="5"/>
      <c r="F634" s="5"/>
      <c r="G634" s="5"/>
      <c r="H634" s="5"/>
      <c r="I634" s="5"/>
      <c r="J634" s="5"/>
      <c r="K634" s="5"/>
    </row>
    <row r="635" spans="2:11" ht="15.75" customHeight="1">
      <c r="B635" s="593"/>
      <c r="C635" s="5"/>
      <c r="D635" s="5"/>
      <c r="E635" s="5"/>
      <c r="F635" s="5"/>
      <c r="G635" s="5"/>
      <c r="H635" s="5"/>
      <c r="I635" s="5"/>
      <c r="J635" s="5"/>
      <c r="K635" s="5"/>
    </row>
    <row r="636" spans="2:11" ht="15.75" customHeight="1">
      <c r="B636" s="593"/>
      <c r="C636" s="5"/>
      <c r="D636" s="5"/>
      <c r="E636" s="5"/>
      <c r="F636" s="5"/>
      <c r="G636" s="5"/>
      <c r="H636" s="5"/>
      <c r="I636" s="5"/>
      <c r="J636" s="5"/>
      <c r="K636" s="5"/>
    </row>
    <row r="637" spans="2:11" ht="15.75" customHeight="1">
      <c r="B637" s="593"/>
      <c r="C637" s="5"/>
      <c r="D637" s="5"/>
      <c r="E637" s="5"/>
      <c r="F637" s="5"/>
      <c r="G637" s="5"/>
      <c r="H637" s="5"/>
      <c r="I637" s="5"/>
      <c r="J637" s="5"/>
      <c r="K637" s="5"/>
    </row>
    <row r="638" spans="2:11" ht="15.75" customHeight="1">
      <c r="B638" s="593"/>
      <c r="C638" s="5"/>
      <c r="D638" s="5"/>
      <c r="E638" s="5"/>
      <c r="F638" s="5"/>
      <c r="G638" s="5"/>
      <c r="H638" s="5"/>
      <c r="I638" s="5"/>
      <c r="J638" s="5"/>
      <c r="K638" s="5"/>
    </row>
    <row r="639" spans="2:11" ht="15.75" customHeight="1">
      <c r="B639" s="593"/>
      <c r="C639" s="5"/>
      <c r="D639" s="5"/>
      <c r="E639" s="5"/>
      <c r="F639" s="5"/>
      <c r="G639" s="5"/>
      <c r="H639" s="5"/>
      <c r="I639" s="5"/>
      <c r="J639" s="5"/>
      <c r="K639" s="5"/>
    </row>
    <row r="640" spans="2:11" ht="15.75" customHeight="1">
      <c r="B640" s="593"/>
      <c r="C640" s="5"/>
      <c r="D640" s="5"/>
      <c r="E640" s="5"/>
      <c r="F640" s="5"/>
      <c r="G640" s="5"/>
      <c r="H640" s="5"/>
      <c r="I640" s="5"/>
      <c r="J640" s="5"/>
      <c r="K640" s="5"/>
    </row>
    <row r="641" spans="2:11" ht="15.75" customHeight="1">
      <c r="B641" s="593"/>
      <c r="C641" s="5"/>
      <c r="D641" s="5"/>
      <c r="E641" s="5"/>
      <c r="F641" s="5"/>
      <c r="G641" s="5"/>
      <c r="H641" s="5"/>
      <c r="I641" s="5"/>
      <c r="J641" s="5"/>
      <c r="K641" s="5"/>
    </row>
    <row r="642" spans="2:11" ht="15.75" customHeight="1">
      <c r="B642" s="593"/>
      <c r="C642" s="5"/>
      <c r="D642" s="5"/>
      <c r="E642" s="5"/>
      <c r="F642" s="5"/>
      <c r="G642" s="5"/>
      <c r="H642" s="5"/>
      <c r="I642" s="5"/>
      <c r="J642" s="5"/>
      <c r="K642" s="5"/>
    </row>
    <row r="643" spans="2:11" ht="15.75" customHeight="1">
      <c r="B643" s="593"/>
      <c r="C643" s="5"/>
      <c r="D643" s="5"/>
      <c r="E643" s="5"/>
      <c r="F643" s="5"/>
      <c r="G643" s="5"/>
      <c r="H643" s="5"/>
      <c r="I643" s="5"/>
      <c r="J643" s="5"/>
      <c r="K643" s="5"/>
    </row>
    <row r="644" spans="2:11" ht="15.75" customHeight="1">
      <c r="B644" s="593"/>
      <c r="C644" s="5"/>
      <c r="D644" s="5"/>
      <c r="E644" s="5"/>
      <c r="F644" s="5"/>
      <c r="G644" s="5"/>
      <c r="H644" s="5"/>
      <c r="I644" s="5"/>
      <c r="J644" s="5"/>
      <c r="K644" s="5"/>
    </row>
    <row r="645" spans="2:11" ht="15.75" customHeight="1">
      <c r="B645" s="593"/>
      <c r="C645" s="5"/>
      <c r="D645" s="5"/>
      <c r="E645" s="5"/>
      <c r="F645" s="5"/>
      <c r="G645" s="5"/>
      <c r="H645" s="5"/>
      <c r="I645" s="5"/>
      <c r="J645" s="5"/>
      <c r="K645" s="5"/>
    </row>
    <row r="646" spans="2:11" ht="15.75" customHeight="1">
      <c r="B646" s="593"/>
      <c r="C646" s="5"/>
      <c r="D646" s="5"/>
      <c r="E646" s="5"/>
      <c r="F646" s="5"/>
      <c r="G646" s="5"/>
      <c r="H646" s="5"/>
      <c r="I646" s="5"/>
      <c r="J646" s="5"/>
      <c r="K646" s="5"/>
    </row>
    <row r="647" spans="2:11" ht="15.75" customHeight="1">
      <c r="B647" s="593"/>
      <c r="C647" s="5"/>
      <c r="D647" s="5"/>
      <c r="E647" s="5"/>
      <c r="F647" s="5"/>
      <c r="G647" s="5"/>
      <c r="H647" s="5"/>
      <c r="I647" s="5"/>
      <c r="J647" s="5"/>
      <c r="K647" s="5"/>
    </row>
    <row r="648" spans="2:11" ht="15.75" customHeight="1">
      <c r="B648" s="593"/>
      <c r="C648" s="5"/>
      <c r="D648" s="5"/>
      <c r="E648" s="5"/>
      <c r="F648" s="5"/>
      <c r="G648" s="5"/>
      <c r="H648" s="5"/>
      <c r="I648" s="5"/>
      <c r="J648" s="5"/>
      <c r="K648" s="5"/>
    </row>
    <row r="649" spans="2:11" ht="15.75" customHeight="1">
      <c r="B649" s="593"/>
      <c r="C649" s="5"/>
      <c r="D649" s="5"/>
      <c r="E649" s="5"/>
      <c r="F649" s="5"/>
      <c r="G649" s="5"/>
      <c r="H649" s="5"/>
      <c r="I649" s="5"/>
      <c r="J649" s="5"/>
      <c r="K649" s="5"/>
    </row>
    <row r="650" spans="2:11" ht="15.75" customHeight="1">
      <c r="B650" s="593"/>
      <c r="C650" s="5"/>
      <c r="D650" s="5"/>
      <c r="E650" s="5"/>
      <c r="F650" s="5"/>
      <c r="G650" s="5"/>
      <c r="H650" s="5"/>
      <c r="I650" s="5"/>
      <c r="J650" s="5"/>
      <c r="K650" s="5"/>
    </row>
    <row r="651" spans="2:11" ht="15.75" customHeight="1">
      <c r="B651" s="593"/>
      <c r="C651" s="5"/>
      <c r="D651" s="5"/>
      <c r="E651" s="5"/>
      <c r="F651" s="5"/>
      <c r="G651" s="5"/>
      <c r="H651" s="5"/>
      <c r="I651" s="5"/>
      <c r="J651" s="5"/>
      <c r="K651" s="5"/>
    </row>
    <row r="652" spans="2:11" ht="15.75" customHeight="1">
      <c r="B652" s="593"/>
      <c r="C652" s="5"/>
      <c r="D652" s="5"/>
      <c r="E652" s="5"/>
      <c r="F652" s="5"/>
      <c r="G652" s="5"/>
      <c r="H652" s="5"/>
      <c r="I652" s="5"/>
      <c r="J652" s="5"/>
      <c r="K652" s="5"/>
    </row>
    <row r="653" spans="2:11" ht="15.75" customHeight="1">
      <c r="B653" s="593"/>
      <c r="C653" s="5"/>
      <c r="D653" s="5"/>
      <c r="E653" s="5"/>
      <c r="F653" s="5"/>
      <c r="G653" s="5"/>
      <c r="H653" s="5"/>
      <c r="I653" s="5"/>
      <c r="J653" s="5"/>
      <c r="K653" s="5"/>
    </row>
    <row r="654" spans="2:11" ht="15.75" customHeight="1">
      <c r="B654" s="593"/>
      <c r="C654" s="5"/>
      <c r="D654" s="5"/>
      <c r="E654" s="5"/>
      <c r="F654" s="5"/>
      <c r="G654" s="5"/>
      <c r="H654" s="5"/>
      <c r="I654" s="5"/>
      <c r="J654" s="5"/>
      <c r="K654" s="5"/>
    </row>
    <row r="655" spans="2:11" ht="15.75" customHeight="1">
      <c r="B655" s="593"/>
      <c r="C655" s="5"/>
      <c r="D655" s="5"/>
      <c r="E655" s="5"/>
      <c r="F655" s="5"/>
      <c r="G655" s="5"/>
      <c r="H655" s="5"/>
      <c r="I655" s="5"/>
      <c r="J655" s="5"/>
      <c r="K655" s="5"/>
    </row>
    <row r="656" spans="2:11" ht="15.75" customHeight="1">
      <c r="B656" s="593"/>
      <c r="C656" s="5"/>
      <c r="D656" s="5"/>
      <c r="E656" s="5"/>
      <c r="F656" s="5"/>
      <c r="G656" s="5"/>
      <c r="H656" s="5"/>
      <c r="I656" s="5"/>
      <c r="J656" s="5"/>
      <c r="K656" s="5"/>
    </row>
    <row r="657" spans="2:11" ht="15.75" customHeight="1">
      <c r="B657" s="593"/>
      <c r="C657" s="5"/>
      <c r="D657" s="5"/>
      <c r="E657" s="5"/>
      <c r="F657" s="5"/>
      <c r="G657" s="5"/>
      <c r="H657" s="5"/>
      <c r="I657" s="5"/>
      <c r="J657" s="5"/>
      <c r="K657" s="5"/>
    </row>
    <row r="658" spans="2:11" ht="15.75" customHeight="1">
      <c r="B658" s="593"/>
      <c r="C658" s="5"/>
      <c r="D658" s="5"/>
      <c r="E658" s="5"/>
      <c r="F658" s="5"/>
      <c r="G658" s="5"/>
      <c r="H658" s="5"/>
      <c r="I658" s="5"/>
      <c r="J658" s="5"/>
      <c r="K658" s="5"/>
    </row>
    <row r="659" spans="2:11" ht="15.75" customHeight="1">
      <c r="B659" s="593"/>
      <c r="C659" s="5"/>
      <c r="D659" s="5"/>
      <c r="E659" s="5"/>
      <c r="F659" s="5"/>
      <c r="G659" s="5"/>
      <c r="H659" s="5"/>
      <c r="I659" s="5"/>
      <c r="J659" s="5"/>
      <c r="K659" s="5"/>
    </row>
    <row r="660" spans="2:11" ht="15.75" customHeight="1">
      <c r="B660" s="593"/>
      <c r="C660" s="5"/>
      <c r="D660" s="5"/>
      <c r="E660" s="5"/>
      <c r="F660" s="5"/>
      <c r="G660" s="5"/>
      <c r="H660" s="5"/>
      <c r="I660" s="5"/>
      <c r="J660" s="5"/>
      <c r="K660" s="5"/>
    </row>
    <row r="661" spans="2:11" ht="15.75" customHeight="1">
      <c r="B661" s="593"/>
      <c r="C661" s="5"/>
      <c r="D661" s="5"/>
      <c r="E661" s="5"/>
      <c r="F661" s="5"/>
      <c r="G661" s="5"/>
      <c r="H661" s="5"/>
      <c r="I661" s="5"/>
      <c r="J661" s="5"/>
      <c r="K661" s="5"/>
    </row>
    <row r="662" spans="2:11" ht="15.75" customHeight="1">
      <c r="B662" s="593"/>
      <c r="C662" s="5"/>
      <c r="D662" s="5"/>
      <c r="E662" s="5"/>
      <c r="F662" s="5"/>
      <c r="G662" s="5"/>
      <c r="H662" s="5"/>
      <c r="I662" s="5"/>
      <c r="J662" s="5"/>
      <c r="K662" s="5"/>
    </row>
    <row r="663" spans="2:11" ht="15.75" customHeight="1">
      <c r="B663" s="593"/>
      <c r="C663" s="5"/>
      <c r="D663" s="5"/>
      <c r="E663" s="5"/>
      <c r="F663" s="5"/>
      <c r="G663" s="5"/>
      <c r="H663" s="5"/>
      <c r="I663" s="5"/>
      <c r="J663" s="5"/>
      <c r="K663" s="5"/>
    </row>
    <row r="664" spans="2:11" ht="15.75" customHeight="1">
      <c r="B664" s="593"/>
      <c r="C664" s="5"/>
      <c r="D664" s="5"/>
      <c r="E664" s="5"/>
      <c r="F664" s="5"/>
      <c r="G664" s="5"/>
      <c r="H664" s="5"/>
      <c r="I664" s="5"/>
      <c r="J664" s="5"/>
      <c r="K664" s="5"/>
    </row>
    <row r="665" spans="2:11" ht="15.75" customHeight="1">
      <c r="B665" s="593"/>
      <c r="C665" s="5"/>
      <c r="D665" s="5"/>
      <c r="E665" s="5"/>
      <c r="F665" s="5"/>
      <c r="G665" s="5"/>
      <c r="H665" s="5"/>
      <c r="I665" s="5"/>
      <c r="J665" s="5"/>
      <c r="K665" s="5"/>
    </row>
    <row r="666" spans="2:11" ht="15.75" customHeight="1">
      <c r="B666" s="593"/>
      <c r="C666" s="5"/>
      <c r="D666" s="5"/>
      <c r="E666" s="5"/>
      <c r="F666" s="5"/>
      <c r="G666" s="5"/>
      <c r="H666" s="5"/>
      <c r="I666" s="5"/>
      <c r="J666" s="5"/>
      <c r="K666" s="5"/>
    </row>
    <row r="667" spans="2:11" ht="15.75" customHeight="1">
      <c r="B667" s="593"/>
      <c r="C667" s="5"/>
      <c r="D667" s="5"/>
      <c r="E667" s="5"/>
      <c r="F667" s="5"/>
      <c r="G667" s="5"/>
      <c r="H667" s="5"/>
      <c r="I667" s="5"/>
      <c r="J667" s="5"/>
      <c r="K667" s="5"/>
    </row>
    <row r="668" spans="2:11" ht="15.75" customHeight="1">
      <c r="B668" s="593"/>
      <c r="C668" s="5"/>
      <c r="D668" s="5"/>
      <c r="E668" s="5"/>
      <c r="F668" s="5"/>
      <c r="G668" s="5"/>
      <c r="H668" s="5"/>
      <c r="I668" s="5"/>
      <c r="J668" s="5"/>
      <c r="K668" s="5"/>
    </row>
    <row r="669" spans="2:11" ht="15.75" customHeight="1">
      <c r="B669" s="593"/>
      <c r="C669" s="5"/>
      <c r="D669" s="5"/>
      <c r="E669" s="5"/>
      <c r="F669" s="5"/>
      <c r="G669" s="5"/>
      <c r="H669" s="5"/>
      <c r="I669" s="5"/>
      <c r="J669" s="5"/>
      <c r="K669" s="5"/>
    </row>
    <row r="670" spans="2:11" ht="15.75" customHeight="1">
      <c r="B670" s="593"/>
      <c r="C670" s="5"/>
      <c r="D670" s="5"/>
      <c r="E670" s="5"/>
      <c r="F670" s="5"/>
      <c r="G670" s="5"/>
      <c r="H670" s="5"/>
      <c r="I670" s="5"/>
      <c r="J670" s="5"/>
      <c r="K670" s="5"/>
    </row>
    <row r="671" spans="2:11" ht="15.75" customHeight="1">
      <c r="B671" s="593"/>
      <c r="C671" s="5"/>
      <c r="D671" s="5"/>
      <c r="E671" s="5"/>
      <c r="F671" s="5"/>
      <c r="G671" s="5"/>
      <c r="H671" s="5"/>
      <c r="I671" s="5"/>
      <c r="J671" s="5"/>
      <c r="K671" s="5"/>
    </row>
    <row r="672" spans="2:11" ht="15.75" customHeight="1">
      <c r="B672" s="593"/>
      <c r="C672" s="5"/>
      <c r="D672" s="5"/>
      <c r="E672" s="5"/>
      <c r="F672" s="5"/>
      <c r="G672" s="5"/>
      <c r="H672" s="5"/>
      <c r="I672" s="5"/>
      <c r="J672" s="5"/>
      <c r="K672" s="5"/>
    </row>
    <row r="673" spans="2:11" ht="15.75" customHeight="1">
      <c r="B673" s="593"/>
      <c r="C673" s="5"/>
      <c r="D673" s="5"/>
      <c r="E673" s="5"/>
      <c r="F673" s="5"/>
      <c r="G673" s="5"/>
      <c r="H673" s="5"/>
      <c r="I673" s="5"/>
      <c r="J673" s="5"/>
      <c r="K673" s="5"/>
    </row>
    <row r="674" spans="2:11" ht="15.75" customHeight="1">
      <c r="B674" s="593"/>
      <c r="C674" s="5"/>
      <c r="D674" s="5"/>
      <c r="E674" s="5"/>
      <c r="F674" s="5"/>
      <c r="G674" s="5"/>
      <c r="H674" s="5"/>
      <c r="I674" s="5"/>
      <c r="J674" s="5"/>
      <c r="K674" s="5"/>
    </row>
    <row r="675" spans="2:11" ht="15.75" customHeight="1">
      <c r="B675" s="593"/>
      <c r="C675" s="5"/>
      <c r="D675" s="5"/>
      <c r="E675" s="5"/>
      <c r="F675" s="5"/>
      <c r="G675" s="5"/>
      <c r="H675" s="5"/>
      <c r="I675" s="5"/>
      <c r="J675" s="5"/>
      <c r="K675" s="5"/>
    </row>
    <row r="676" spans="2:11" ht="15.75" customHeight="1">
      <c r="B676" s="593"/>
      <c r="C676" s="5"/>
      <c r="D676" s="5"/>
      <c r="E676" s="5"/>
      <c r="F676" s="5"/>
      <c r="G676" s="5"/>
      <c r="H676" s="5"/>
      <c r="I676" s="5"/>
      <c r="J676" s="5"/>
      <c r="K676" s="5"/>
    </row>
    <row r="677" spans="2:11" ht="15.75" customHeight="1">
      <c r="B677" s="593"/>
      <c r="C677" s="5"/>
      <c r="D677" s="5"/>
      <c r="E677" s="5"/>
      <c r="F677" s="5"/>
      <c r="G677" s="5"/>
      <c r="H677" s="5"/>
      <c r="I677" s="5"/>
      <c r="J677" s="5"/>
      <c r="K677" s="5"/>
    </row>
    <row r="678" spans="2:11" ht="15.75" customHeight="1">
      <c r="B678" s="593"/>
      <c r="C678" s="5"/>
      <c r="D678" s="5"/>
      <c r="E678" s="5"/>
      <c r="F678" s="5"/>
      <c r="G678" s="5"/>
      <c r="H678" s="5"/>
      <c r="I678" s="5"/>
      <c r="J678" s="5"/>
      <c r="K678" s="5"/>
    </row>
    <row r="679" spans="2:11" ht="15.75" customHeight="1">
      <c r="B679" s="593"/>
      <c r="C679" s="5"/>
      <c r="D679" s="5"/>
      <c r="E679" s="5"/>
      <c r="F679" s="5"/>
      <c r="G679" s="5"/>
      <c r="H679" s="5"/>
      <c r="I679" s="5"/>
      <c r="J679" s="5"/>
      <c r="K679" s="5"/>
    </row>
    <row r="680" spans="2:11" ht="15.75" customHeight="1">
      <c r="B680" s="593"/>
      <c r="C680" s="5"/>
      <c r="D680" s="5"/>
      <c r="E680" s="5"/>
      <c r="F680" s="5"/>
      <c r="G680" s="5"/>
      <c r="H680" s="5"/>
      <c r="I680" s="5"/>
      <c r="J680" s="5"/>
      <c r="K680" s="5"/>
    </row>
    <row r="681" spans="2:11" ht="15.75" customHeight="1">
      <c r="B681" s="593"/>
      <c r="C681" s="5"/>
      <c r="D681" s="5"/>
      <c r="E681" s="5"/>
      <c r="F681" s="5"/>
      <c r="G681" s="5"/>
      <c r="H681" s="5"/>
      <c r="I681" s="5"/>
      <c r="J681" s="5"/>
      <c r="K681" s="5"/>
    </row>
    <row r="682" spans="2:11" ht="15.75" customHeight="1">
      <c r="B682" s="593"/>
      <c r="C682" s="5"/>
      <c r="D682" s="5"/>
      <c r="E682" s="5"/>
      <c r="F682" s="5"/>
      <c r="G682" s="5"/>
      <c r="H682" s="5"/>
      <c r="I682" s="5"/>
      <c r="J682" s="5"/>
      <c r="K682" s="5"/>
    </row>
    <row r="683" spans="2:11" ht="15.75" customHeight="1">
      <c r="B683" s="593"/>
      <c r="C683" s="5"/>
      <c r="D683" s="5"/>
      <c r="E683" s="5"/>
      <c r="F683" s="5"/>
      <c r="G683" s="5"/>
      <c r="H683" s="5"/>
      <c r="I683" s="5"/>
      <c r="J683" s="5"/>
      <c r="K683" s="5"/>
    </row>
    <row r="684" spans="2:11" ht="15.75" customHeight="1">
      <c r="B684" s="593"/>
      <c r="C684" s="5"/>
      <c r="D684" s="5"/>
      <c r="E684" s="5"/>
      <c r="F684" s="5"/>
      <c r="G684" s="5"/>
      <c r="H684" s="5"/>
      <c r="I684" s="5"/>
      <c r="J684" s="5"/>
      <c r="K684" s="5"/>
    </row>
    <row r="685" spans="2:11" ht="15.75" customHeight="1">
      <c r="B685" s="593"/>
      <c r="C685" s="5"/>
      <c r="D685" s="5"/>
      <c r="E685" s="5"/>
      <c r="F685" s="5"/>
      <c r="G685" s="5"/>
      <c r="H685" s="5"/>
      <c r="I685" s="5"/>
      <c r="J685" s="5"/>
      <c r="K685" s="5"/>
    </row>
    <row r="686" spans="2:11" ht="15.75" customHeight="1">
      <c r="B686" s="593"/>
      <c r="C686" s="5"/>
      <c r="D686" s="5"/>
      <c r="E686" s="5"/>
      <c r="F686" s="5"/>
      <c r="G686" s="5"/>
      <c r="H686" s="5"/>
      <c r="I686" s="5"/>
      <c r="J686" s="5"/>
      <c r="K686" s="5"/>
    </row>
    <row r="687" spans="2:11" ht="15.75" customHeight="1">
      <c r="B687" s="593"/>
      <c r="C687" s="5"/>
      <c r="D687" s="5"/>
      <c r="E687" s="5"/>
      <c r="F687" s="5"/>
      <c r="G687" s="5"/>
      <c r="H687" s="5"/>
      <c r="I687" s="5"/>
      <c r="J687" s="5"/>
      <c r="K687" s="5"/>
    </row>
    <row r="688" spans="2:11" ht="15.75" customHeight="1">
      <c r="B688" s="593"/>
      <c r="C688" s="5"/>
      <c r="D688" s="5"/>
      <c r="E688" s="5"/>
      <c r="F688" s="5"/>
      <c r="G688" s="5"/>
      <c r="H688" s="5"/>
      <c r="I688" s="5"/>
      <c r="J688" s="5"/>
      <c r="K688" s="5"/>
    </row>
    <row r="689" spans="2:11" ht="15.75" customHeight="1">
      <c r="B689" s="593"/>
      <c r="C689" s="5"/>
      <c r="D689" s="5"/>
      <c r="E689" s="5"/>
      <c r="F689" s="5"/>
      <c r="G689" s="5"/>
      <c r="H689" s="5"/>
      <c r="I689" s="5"/>
      <c r="J689" s="5"/>
      <c r="K689" s="5"/>
    </row>
    <row r="690" spans="2:11" ht="15.75" customHeight="1">
      <c r="B690" s="593"/>
      <c r="C690" s="5"/>
      <c r="D690" s="5"/>
      <c r="E690" s="5"/>
      <c r="F690" s="5"/>
      <c r="G690" s="5"/>
      <c r="H690" s="5"/>
      <c r="I690" s="5"/>
      <c r="J690" s="5"/>
      <c r="K690" s="5"/>
    </row>
    <row r="691" spans="2:11" ht="15.75" customHeight="1">
      <c r="B691" s="593"/>
      <c r="C691" s="5"/>
      <c r="D691" s="5"/>
      <c r="E691" s="5"/>
      <c r="F691" s="5"/>
      <c r="G691" s="5"/>
      <c r="H691" s="5"/>
      <c r="I691" s="5"/>
      <c r="J691" s="5"/>
      <c r="K691" s="5"/>
    </row>
    <row r="692" spans="2:11" ht="15.75" customHeight="1">
      <c r="B692" s="593"/>
      <c r="C692" s="5"/>
      <c r="D692" s="5"/>
      <c r="E692" s="5"/>
      <c r="F692" s="5"/>
      <c r="G692" s="5"/>
      <c r="H692" s="5"/>
      <c r="I692" s="5"/>
      <c r="J692" s="5"/>
      <c r="K692" s="5"/>
    </row>
    <row r="693" spans="2:11" ht="15.75" customHeight="1">
      <c r="B693" s="593"/>
      <c r="C693" s="5"/>
      <c r="D693" s="5"/>
      <c r="E693" s="5"/>
      <c r="F693" s="5"/>
      <c r="G693" s="5"/>
      <c r="H693" s="5"/>
      <c r="I693" s="5"/>
      <c r="J693" s="5"/>
      <c r="K693" s="5"/>
    </row>
    <row r="694" spans="2:11" ht="15.75" customHeight="1">
      <c r="B694" s="593"/>
      <c r="C694" s="5"/>
      <c r="D694" s="5"/>
      <c r="E694" s="5"/>
      <c r="F694" s="5"/>
      <c r="G694" s="5"/>
      <c r="H694" s="5"/>
      <c r="I694" s="5"/>
      <c r="J694" s="5"/>
      <c r="K694" s="5"/>
    </row>
    <row r="695" spans="2:11" ht="15.75" customHeight="1">
      <c r="B695" s="593"/>
      <c r="C695" s="5"/>
      <c r="D695" s="5"/>
      <c r="E695" s="5"/>
      <c r="F695" s="5"/>
      <c r="G695" s="5"/>
      <c r="H695" s="5"/>
      <c r="I695" s="5"/>
      <c r="J695" s="5"/>
      <c r="K695" s="5"/>
    </row>
    <row r="696" spans="2:11" ht="15.75" customHeight="1">
      <c r="B696" s="593"/>
      <c r="C696" s="5"/>
      <c r="D696" s="5"/>
      <c r="E696" s="5"/>
      <c r="F696" s="5"/>
      <c r="G696" s="5"/>
      <c r="H696" s="5"/>
      <c r="I696" s="5"/>
      <c r="J696" s="5"/>
      <c r="K696" s="5"/>
    </row>
    <row r="697" spans="2:11" ht="15.75" customHeight="1">
      <c r="B697" s="593"/>
      <c r="C697" s="5"/>
      <c r="D697" s="5"/>
      <c r="E697" s="5"/>
      <c r="F697" s="5"/>
      <c r="G697" s="5"/>
      <c r="H697" s="5"/>
      <c r="I697" s="5"/>
      <c r="J697" s="5"/>
      <c r="K697" s="5"/>
    </row>
    <row r="698" spans="2:11" ht="15.75" customHeight="1">
      <c r="B698" s="593"/>
      <c r="C698" s="5"/>
      <c r="D698" s="5"/>
      <c r="E698" s="5"/>
      <c r="F698" s="5"/>
      <c r="G698" s="5"/>
      <c r="H698" s="5"/>
      <c r="I698" s="5"/>
      <c r="J698" s="5"/>
      <c r="K698" s="5"/>
    </row>
    <row r="699" spans="2:11" ht="15.75" customHeight="1">
      <c r="B699" s="593"/>
      <c r="C699" s="5"/>
      <c r="D699" s="5"/>
      <c r="E699" s="5"/>
      <c r="F699" s="5"/>
      <c r="G699" s="5"/>
      <c r="H699" s="5"/>
      <c r="I699" s="5"/>
      <c r="J699" s="5"/>
      <c r="K699" s="5"/>
    </row>
    <row r="700" spans="2:11" ht="15.75" customHeight="1">
      <c r="B700" s="593"/>
      <c r="C700" s="5"/>
      <c r="D700" s="5"/>
      <c r="E700" s="5"/>
      <c r="F700" s="5"/>
      <c r="G700" s="5"/>
      <c r="H700" s="5"/>
      <c r="I700" s="5"/>
      <c r="J700" s="5"/>
      <c r="K700" s="5"/>
    </row>
    <row r="701" spans="2:11" ht="15.75" customHeight="1">
      <c r="B701" s="593"/>
      <c r="C701" s="5"/>
      <c r="D701" s="5"/>
      <c r="E701" s="5"/>
      <c r="F701" s="5"/>
      <c r="G701" s="5"/>
      <c r="H701" s="5"/>
      <c r="I701" s="5"/>
      <c r="J701" s="5"/>
      <c r="K701" s="5"/>
    </row>
    <row r="702" spans="2:11" ht="15.75" customHeight="1">
      <c r="B702" s="593"/>
      <c r="C702" s="5"/>
      <c r="D702" s="5"/>
      <c r="E702" s="5"/>
      <c r="F702" s="5"/>
      <c r="G702" s="5"/>
      <c r="H702" s="5"/>
      <c r="I702" s="5"/>
      <c r="J702" s="5"/>
      <c r="K702" s="5"/>
    </row>
    <row r="703" spans="2:11" ht="15.75" customHeight="1">
      <c r="B703" s="593"/>
      <c r="C703" s="5"/>
      <c r="D703" s="5"/>
      <c r="E703" s="5"/>
      <c r="F703" s="5"/>
      <c r="G703" s="5"/>
      <c r="H703" s="5"/>
      <c r="I703" s="5"/>
      <c r="J703" s="5"/>
      <c r="K703" s="5"/>
    </row>
    <row r="704" spans="2:11" ht="15.75" customHeight="1">
      <c r="B704" s="593"/>
      <c r="C704" s="5"/>
      <c r="D704" s="5"/>
      <c r="E704" s="5"/>
      <c r="F704" s="5"/>
      <c r="G704" s="5"/>
      <c r="H704" s="5"/>
      <c r="I704" s="5"/>
      <c r="J704" s="5"/>
      <c r="K704" s="5"/>
    </row>
    <row r="705" spans="2:11" ht="15.75" customHeight="1">
      <c r="B705" s="593"/>
      <c r="C705" s="5"/>
      <c r="D705" s="5"/>
      <c r="E705" s="5"/>
      <c r="F705" s="5"/>
      <c r="G705" s="5"/>
      <c r="H705" s="5"/>
      <c r="I705" s="5"/>
      <c r="J705" s="5"/>
      <c r="K705" s="5"/>
    </row>
    <row r="706" spans="2:11" ht="15.75" customHeight="1">
      <c r="B706" s="593"/>
      <c r="C706" s="5"/>
      <c r="D706" s="5"/>
      <c r="E706" s="5"/>
      <c r="F706" s="5"/>
      <c r="G706" s="5"/>
      <c r="H706" s="5"/>
      <c r="I706" s="5"/>
      <c r="J706" s="5"/>
      <c r="K706" s="5"/>
    </row>
    <row r="707" spans="2:11" ht="15.75" customHeight="1">
      <c r="B707" s="593"/>
      <c r="C707" s="5"/>
      <c r="D707" s="5"/>
      <c r="E707" s="5"/>
      <c r="F707" s="5"/>
      <c r="G707" s="5"/>
      <c r="H707" s="5"/>
      <c r="I707" s="5"/>
      <c r="J707" s="5"/>
      <c r="K707" s="5"/>
    </row>
    <row r="708" spans="2:11" ht="15.75" customHeight="1">
      <c r="B708" s="593"/>
      <c r="C708" s="5"/>
      <c r="D708" s="5"/>
      <c r="E708" s="5"/>
      <c r="F708" s="5"/>
      <c r="G708" s="5"/>
      <c r="H708" s="5"/>
      <c r="I708" s="5"/>
      <c r="J708" s="5"/>
      <c r="K708" s="5"/>
    </row>
    <row r="709" spans="2:11" ht="15.75" customHeight="1">
      <c r="B709" s="593"/>
      <c r="C709" s="5"/>
      <c r="D709" s="5"/>
      <c r="E709" s="5"/>
      <c r="F709" s="5"/>
      <c r="G709" s="5"/>
      <c r="H709" s="5"/>
      <c r="I709" s="5"/>
      <c r="J709" s="5"/>
      <c r="K709" s="5"/>
    </row>
    <row r="710" spans="2:11" ht="15.75" customHeight="1">
      <c r="B710" s="593"/>
      <c r="C710" s="5"/>
      <c r="D710" s="5"/>
      <c r="E710" s="5"/>
      <c r="F710" s="5"/>
      <c r="G710" s="5"/>
      <c r="H710" s="5"/>
      <c r="I710" s="5"/>
      <c r="J710" s="5"/>
      <c r="K710" s="5"/>
    </row>
    <row r="711" spans="2:11" ht="15.75" customHeight="1">
      <c r="B711" s="593"/>
      <c r="C711" s="5"/>
      <c r="D711" s="5"/>
      <c r="E711" s="5"/>
      <c r="F711" s="5"/>
      <c r="G711" s="5"/>
      <c r="H711" s="5"/>
      <c r="I711" s="5"/>
      <c r="J711" s="5"/>
      <c r="K711" s="5"/>
    </row>
    <row r="712" spans="2:11" ht="15.75" customHeight="1">
      <c r="B712" s="593"/>
      <c r="C712" s="5"/>
      <c r="D712" s="5"/>
      <c r="E712" s="5"/>
      <c r="F712" s="5"/>
      <c r="G712" s="5"/>
      <c r="H712" s="5"/>
      <c r="I712" s="5"/>
      <c r="J712" s="5"/>
      <c r="K712" s="5"/>
    </row>
    <row r="713" spans="2:11" ht="15.75" customHeight="1">
      <c r="B713" s="593"/>
      <c r="C713" s="5"/>
      <c r="D713" s="5"/>
      <c r="E713" s="5"/>
      <c r="F713" s="5"/>
      <c r="G713" s="5"/>
      <c r="H713" s="5"/>
      <c r="I713" s="5"/>
      <c r="J713" s="5"/>
      <c r="K713" s="5"/>
    </row>
    <row r="714" spans="2:11" ht="15.75" customHeight="1">
      <c r="B714" s="593"/>
      <c r="C714" s="5"/>
      <c r="D714" s="5"/>
      <c r="E714" s="5"/>
      <c r="F714" s="5"/>
      <c r="G714" s="5"/>
      <c r="H714" s="5"/>
      <c r="I714" s="5"/>
      <c r="J714" s="5"/>
      <c r="K714" s="5"/>
    </row>
    <row r="715" spans="2:11" ht="15.75" customHeight="1">
      <c r="B715" s="593"/>
      <c r="C715" s="5"/>
      <c r="D715" s="5"/>
      <c r="E715" s="5"/>
      <c r="F715" s="5"/>
      <c r="G715" s="5"/>
      <c r="H715" s="5"/>
      <c r="I715" s="5"/>
      <c r="J715" s="5"/>
      <c r="K715" s="5"/>
    </row>
    <row r="716" spans="2:11" ht="15.75" customHeight="1">
      <c r="B716" s="593"/>
      <c r="C716" s="5"/>
      <c r="D716" s="5"/>
      <c r="E716" s="5"/>
      <c r="F716" s="5"/>
      <c r="G716" s="5"/>
      <c r="H716" s="5"/>
      <c r="I716" s="5"/>
      <c r="J716" s="5"/>
      <c r="K716" s="5"/>
    </row>
    <row r="717" spans="2:11" ht="15.75" customHeight="1">
      <c r="B717" s="593"/>
      <c r="C717" s="5"/>
      <c r="D717" s="5"/>
      <c r="E717" s="5"/>
      <c r="F717" s="5"/>
      <c r="G717" s="5"/>
      <c r="H717" s="5"/>
      <c r="I717" s="5"/>
      <c r="J717" s="5"/>
      <c r="K717" s="5"/>
    </row>
    <row r="718" spans="2:11" ht="15.75" customHeight="1">
      <c r="B718" s="593"/>
      <c r="C718" s="5"/>
      <c r="D718" s="5"/>
      <c r="E718" s="5"/>
      <c r="F718" s="5"/>
      <c r="G718" s="5"/>
      <c r="H718" s="5"/>
      <c r="I718" s="5"/>
      <c r="J718" s="5"/>
      <c r="K718" s="5"/>
    </row>
    <row r="719" spans="2:11" ht="15.75" customHeight="1">
      <c r="B719" s="593"/>
      <c r="C719" s="5"/>
      <c r="D719" s="5"/>
      <c r="E719" s="5"/>
      <c r="F719" s="5"/>
      <c r="G719" s="5"/>
      <c r="H719" s="5"/>
      <c r="I719" s="5"/>
      <c r="J719" s="5"/>
      <c r="K719" s="5"/>
    </row>
    <row r="720" spans="2:11" ht="15.75" customHeight="1">
      <c r="B720" s="593"/>
      <c r="C720" s="5"/>
      <c r="D720" s="5"/>
      <c r="E720" s="5"/>
      <c r="F720" s="5"/>
      <c r="G720" s="5"/>
      <c r="H720" s="5"/>
      <c r="I720" s="5"/>
      <c r="J720" s="5"/>
      <c r="K720" s="5"/>
    </row>
    <row r="721" spans="2:11" ht="15.75" customHeight="1">
      <c r="B721" s="593"/>
      <c r="C721" s="5"/>
      <c r="D721" s="5"/>
      <c r="E721" s="5"/>
      <c r="F721" s="5"/>
      <c r="G721" s="5"/>
      <c r="H721" s="5"/>
      <c r="I721" s="5"/>
      <c r="J721" s="5"/>
      <c r="K721" s="5"/>
    </row>
    <row r="722" spans="2:11" ht="15.75" customHeight="1">
      <c r="B722" s="593"/>
      <c r="C722" s="5"/>
      <c r="D722" s="5"/>
      <c r="E722" s="5"/>
      <c r="F722" s="5"/>
      <c r="G722" s="5"/>
      <c r="H722" s="5"/>
      <c r="I722" s="5"/>
      <c r="J722" s="5"/>
      <c r="K722" s="5"/>
    </row>
    <row r="723" spans="2:11" ht="15.75" customHeight="1">
      <c r="B723" s="593"/>
      <c r="C723" s="5"/>
      <c r="D723" s="5"/>
      <c r="E723" s="5"/>
      <c r="F723" s="5"/>
      <c r="G723" s="5"/>
      <c r="H723" s="5"/>
      <c r="I723" s="5"/>
      <c r="J723" s="5"/>
      <c r="K723" s="5"/>
    </row>
    <row r="724" spans="2:11" ht="15.75" customHeight="1">
      <c r="B724" s="593"/>
      <c r="C724" s="5"/>
      <c r="D724" s="5"/>
      <c r="E724" s="5"/>
      <c r="F724" s="5"/>
      <c r="G724" s="5"/>
      <c r="H724" s="5"/>
      <c r="I724" s="5"/>
      <c r="J724" s="5"/>
      <c r="K724" s="5"/>
    </row>
    <row r="725" spans="2:11" ht="15.75" customHeight="1">
      <c r="B725" s="593"/>
      <c r="C725" s="5"/>
      <c r="D725" s="5"/>
      <c r="E725" s="5"/>
      <c r="F725" s="5"/>
      <c r="G725" s="5"/>
      <c r="H725" s="5"/>
      <c r="I725" s="5"/>
      <c r="J725" s="5"/>
      <c r="K725" s="5"/>
    </row>
    <row r="726" spans="2:11" ht="15.75" customHeight="1">
      <c r="B726" s="593"/>
      <c r="C726" s="5"/>
      <c r="D726" s="5"/>
      <c r="E726" s="5"/>
      <c r="F726" s="5"/>
      <c r="G726" s="5"/>
      <c r="H726" s="5"/>
      <c r="I726" s="5"/>
      <c r="J726" s="5"/>
      <c r="K726" s="5"/>
    </row>
    <row r="727" spans="2:11" ht="15.75" customHeight="1">
      <c r="B727" s="593"/>
      <c r="C727" s="5"/>
      <c r="D727" s="5"/>
      <c r="E727" s="5"/>
      <c r="F727" s="5"/>
      <c r="G727" s="5"/>
      <c r="H727" s="5"/>
      <c r="I727" s="5"/>
      <c r="J727" s="5"/>
      <c r="K727" s="5"/>
    </row>
    <row r="728" spans="2:11" ht="15.75" customHeight="1">
      <c r="B728" s="593"/>
      <c r="C728" s="5"/>
      <c r="D728" s="5"/>
      <c r="E728" s="5"/>
      <c r="F728" s="5"/>
      <c r="G728" s="5"/>
      <c r="H728" s="5"/>
      <c r="I728" s="5"/>
      <c r="J728" s="5"/>
      <c r="K728" s="5"/>
    </row>
    <row r="729" spans="2:11" ht="15.75" customHeight="1">
      <c r="B729" s="593"/>
      <c r="C729" s="5"/>
      <c r="D729" s="5"/>
      <c r="E729" s="5"/>
      <c r="F729" s="5"/>
      <c r="G729" s="5"/>
      <c r="H729" s="5"/>
      <c r="I729" s="5"/>
      <c r="J729" s="5"/>
      <c r="K729" s="5"/>
    </row>
    <row r="730" spans="2:11" ht="15.75" customHeight="1">
      <c r="B730" s="593"/>
      <c r="C730" s="5"/>
      <c r="D730" s="5"/>
      <c r="E730" s="5"/>
      <c r="F730" s="5"/>
      <c r="G730" s="5"/>
      <c r="H730" s="5"/>
      <c r="I730" s="5"/>
      <c r="J730" s="5"/>
      <c r="K730" s="5"/>
    </row>
    <row r="731" spans="2:11" ht="15.75" customHeight="1">
      <c r="B731" s="593"/>
      <c r="C731" s="5"/>
      <c r="D731" s="5"/>
      <c r="E731" s="5"/>
      <c r="F731" s="5"/>
      <c r="G731" s="5"/>
      <c r="H731" s="5"/>
      <c r="I731" s="5"/>
      <c r="J731" s="5"/>
      <c r="K731" s="5"/>
    </row>
    <row r="732" spans="2:11" ht="15.75" customHeight="1">
      <c r="B732" s="593"/>
      <c r="C732" s="5"/>
      <c r="D732" s="5"/>
      <c r="E732" s="5"/>
      <c r="F732" s="5"/>
      <c r="G732" s="5"/>
      <c r="H732" s="5"/>
      <c r="I732" s="5"/>
      <c r="J732" s="5"/>
      <c r="K732" s="5"/>
    </row>
    <row r="733" spans="2:11" ht="15.75" customHeight="1">
      <c r="B733" s="593"/>
      <c r="C733" s="5"/>
      <c r="D733" s="5"/>
      <c r="E733" s="5"/>
      <c r="F733" s="5"/>
      <c r="G733" s="5"/>
      <c r="H733" s="5"/>
      <c r="I733" s="5"/>
      <c r="J733" s="5"/>
      <c r="K733" s="5"/>
    </row>
    <row r="734" spans="2:11" ht="15.75" customHeight="1">
      <c r="B734" s="593"/>
      <c r="C734" s="5"/>
      <c r="D734" s="5"/>
      <c r="E734" s="5"/>
      <c r="F734" s="5"/>
      <c r="G734" s="5"/>
      <c r="H734" s="5"/>
      <c r="I734" s="5"/>
      <c r="J734" s="5"/>
      <c r="K734" s="5"/>
    </row>
    <row r="735" spans="2:11" ht="15.75" customHeight="1">
      <c r="B735" s="593"/>
      <c r="C735" s="5"/>
      <c r="D735" s="5"/>
      <c r="E735" s="5"/>
      <c r="F735" s="5"/>
      <c r="G735" s="5"/>
      <c r="H735" s="5"/>
      <c r="I735" s="5"/>
      <c r="J735" s="5"/>
      <c r="K735" s="5"/>
    </row>
    <row r="736" spans="2:11" ht="15.75" customHeight="1">
      <c r="B736" s="593"/>
      <c r="C736" s="5"/>
      <c r="D736" s="5"/>
      <c r="E736" s="5"/>
      <c r="F736" s="5"/>
      <c r="G736" s="5"/>
      <c r="H736" s="5"/>
      <c r="I736" s="5"/>
      <c r="J736" s="5"/>
      <c r="K736" s="5"/>
    </row>
    <row r="737" spans="2:11" ht="15.75" customHeight="1">
      <c r="B737" s="593"/>
      <c r="C737" s="5"/>
      <c r="D737" s="5"/>
      <c r="E737" s="5"/>
      <c r="F737" s="5"/>
      <c r="G737" s="5"/>
      <c r="H737" s="5"/>
      <c r="I737" s="5"/>
      <c r="J737" s="5"/>
      <c r="K737" s="5"/>
    </row>
    <row r="738" spans="2:11" ht="15.75" customHeight="1">
      <c r="B738" s="593"/>
      <c r="C738" s="5"/>
      <c r="D738" s="5"/>
      <c r="E738" s="5"/>
      <c r="F738" s="5"/>
      <c r="G738" s="5"/>
      <c r="H738" s="5"/>
      <c r="I738" s="5"/>
      <c r="J738" s="5"/>
      <c r="K738" s="5"/>
    </row>
    <row r="739" spans="2:11" ht="15.75" customHeight="1">
      <c r="B739" s="593"/>
      <c r="C739" s="5"/>
      <c r="D739" s="5"/>
      <c r="E739" s="5"/>
      <c r="F739" s="5"/>
      <c r="G739" s="5"/>
      <c r="H739" s="5"/>
      <c r="I739" s="5"/>
      <c r="J739" s="5"/>
      <c r="K739" s="5"/>
    </row>
    <row r="740" spans="2:11" ht="15.75" customHeight="1">
      <c r="B740" s="593"/>
      <c r="C740" s="5"/>
      <c r="D740" s="5"/>
      <c r="E740" s="5"/>
      <c r="F740" s="5"/>
      <c r="G740" s="5"/>
      <c r="H740" s="5"/>
      <c r="I740" s="5"/>
      <c r="J740" s="5"/>
      <c r="K740" s="5"/>
    </row>
    <row r="741" spans="2:11" ht="15.75" customHeight="1">
      <c r="B741" s="593"/>
      <c r="C741" s="5"/>
      <c r="D741" s="5"/>
      <c r="E741" s="5"/>
      <c r="F741" s="5"/>
      <c r="G741" s="5"/>
      <c r="H741" s="5"/>
      <c r="I741" s="5"/>
      <c r="J741" s="5"/>
      <c r="K741" s="5"/>
    </row>
    <row r="742" spans="2:11" ht="15.75" customHeight="1">
      <c r="B742" s="593"/>
      <c r="C742" s="5"/>
      <c r="D742" s="5"/>
      <c r="E742" s="5"/>
      <c r="F742" s="5"/>
      <c r="G742" s="5"/>
      <c r="H742" s="5"/>
      <c r="I742" s="5"/>
      <c r="J742" s="5"/>
      <c r="K742" s="5"/>
    </row>
    <row r="743" spans="2:11" ht="15.75" customHeight="1">
      <c r="B743" s="593"/>
      <c r="C743" s="5"/>
      <c r="D743" s="5"/>
      <c r="E743" s="5"/>
      <c r="F743" s="5"/>
      <c r="G743" s="5"/>
      <c r="H743" s="5"/>
      <c r="I743" s="5"/>
      <c r="J743" s="5"/>
      <c r="K743" s="5"/>
    </row>
    <row r="744" spans="2:11" ht="15.75" customHeight="1">
      <c r="B744" s="593"/>
      <c r="C744" s="5"/>
      <c r="D744" s="5"/>
      <c r="E744" s="5"/>
      <c r="F744" s="5"/>
      <c r="G744" s="5"/>
      <c r="H744" s="5"/>
      <c r="I744" s="5"/>
      <c r="J744" s="5"/>
      <c r="K744" s="5"/>
    </row>
    <row r="745" spans="2:11" ht="15.75" customHeight="1">
      <c r="B745" s="593"/>
      <c r="C745" s="5"/>
      <c r="D745" s="5"/>
      <c r="E745" s="5"/>
      <c r="F745" s="5"/>
      <c r="G745" s="5"/>
      <c r="H745" s="5"/>
      <c r="I745" s="5"/>
      <c r="J745" s="5"/>
      <c r="K745" s="5"/>
    </row>
    <row r="746" spans="2:11" ht="15.75" customHeight="1">
      <c r="B746" s="593"/>
      <c r="C746" s="5"/>
      <c r="D746" s="5"/>
      <c r="E746" s="5"/>
      <c r="F746" s="5"/>
      <c r="G746" s="5"/>
      <c r="H746" s="5"/>
      <c r="I746" s="5"/>
      <c r="J746" s="5"/>
      <c r="K746" s="5"/>
    </row>
    <row r="747" spans="2:11" ht="15.75" customHeight="1">
      <c r="B747" s="593"/>
      <c r="C747" s="5"/>
      <c r="D747" s="5"/>
      <c r="E747" s="5"/>
      <c r="F747" s="5"/>
      <c r="G747" s="5"/>
      <c r="H747" s="5"/>
      <c r="I747" s="5"/>
      <c r="J747" s="5"/>
      <c r="K747" s="5"/>
    </row>
    <row r="748" spans="2:11" ht="15.75" customHeight="1">
      <c r="B748" s="593"/>
      <c r="C748" s="5"/>
      <c r="D748" s="5"/>
      <c r="E748" s="5"/>
      <c r="F748" s="5"/>
      <c r="G748" s="5"/>
      <c r="H748" s="5"/>
      <c r="I748" s="5"/>
      <c r="J748" s="5"/>
      <c r="K748" s="5"/>
    </row>
    <row r="749" spans="2:11" ht="15.75" customHeight="1">
      <c r="B749" s="593"/>
      <c r="C749" s="5"/>
      <c r="D749" s="5"/>
      <c r="E749" s="5"/>
      <c r="F749" s="5"/>
      <c r="G749" s="5"/>
      <c r="H749" s="5"/>
      <c r="I749" s="5"/>
      <c r="J749" s="5"/>
      <c r="K749" s="5"/>
    </row>
    <row r="750" spans="2:11" ht="15.75" customHeight="1">
      <c r="B750" s="593"/>
      <c r="C750" s="5"/>
      <c r="D750" s="5"/>
      <c r="E750" s="5"/>
      <c r="F750" s="5"/>
      <c r="G750" s="5"/>
      <c r="H750" s="5"/>
      <c r="I750" s="5"/>
      <c r="J750" s="5"/>
      <c r="K750" s="5"/>
    </row>
    <row r="751" spans="2:11" ht="15.75" customHeight="1">
      <c r="B751" s="593"/>
      <c r="C751" s="5"/>
      <c r="D751" s="5"/>
      <c r="E751" s="5"/>
      <c r="F751" s="5"/>
      <c r="G751" s="5"/>
      <c r="H751" s="5"/>
      <c r="I751" s="5"/>
      <c r="J751" s="5"/>
      <c r="K751" s="5"/>
    </row>
    <row r="752" spans="2:11" ht="15.75" customHeight="1">
      <c r="B752" s="593"/>
      <c r="C752" s="5"/>
      <c r="D752" s="5"/>
      <c r="E752" s="5"/>
      <c r="F752" s="5"/>
      <c r="G752" s="5"/>
      <c r="H752" s="5"/>
      <c r="I752" s="5"/>
      <c r="J752" s="5"/>
      <c r="K752" s="5"/>
    </row>
    <row r="753" spans="2:11" ht="15.75" customHeight="1">
      <c r="B753" s="593"/>
      <c r="C753" s="5"/>
      <c r="D753" s="5"/>
      <c r="E753" s="5"/>
      <c r="F753" s="5"/>
      <c r="G753" s="5"/>
      <c r="H753" s="5"/>
      <c r="I753" s="5"/>
      <c r="J753" s="5"/>
      <c r="K753" s="5"/>
    </row>
    <row r="754" spans="2:11" ht="15.75" customHeight="1">
      <c r="B754" s="593"/>
      <c r="C754" s="5"/>
      <c r="D754" s="5"/>
      <c r="E754" s="5"/>
      <c r="F754" s="5"/>
      <c r="G754" s="5"/>
      <c r="H754" s="5"/>
      <c r="I754" s="5"/>
      <c r="J754" s="5"/>
      <c r="K754" s="5"/>
    </row>
    <row r="755" spans="2:11" ht="15.75" customHeight="1">
      <c r="B755" s="593"/>
      <c r="C755" s="5"/>
      <c r="D755" s="5"/>
      <c r="E755" s="5"/>
      <c r="F755" s="5"/>
      <c r="G755" s="5"/>
      <c r="H755" s="5"/>
      <c r="I755" s="5"/>
      <c r="J755" s="5"/>
      <c r="K755" s="5"/>
    </row>
    <row r="756" spans="2:11" ht="15.75" customHeight="1">
      <c r="B756" s="593"/>
      <c r="C756" s="5"/>
      <c r="D756" s="5"/>
      <c r="E756" s="5"/>
      <c r="F756" s="5"/>
      <c r="G756" s="5"/>
      <c r="H756" s="5"/>
      <c r="I756" s="5"/>
      <c r="J756" s="5"/>
      <c r="K756" s="5"/>
    </row>
    <row r="757" spans="2:11" ht="15.75" customHeight="1">
      <c r="B757" s="593"/>
      <c r="C757" s="5"/>
      <c r="D757" s="5"/>
      <c r="E757" s="5"/>
      <c r="F757" s="5"/>
      <c r="G757" s="5"/>
      <c r="H757" s="5"/>
      <c r="I757" s="5"/>
      <c r="J757" s="5"/>
      <c r="K757" s="5"/>
    </row>
    <row r="758" spans="2:11" ht="15.75" customHeight="1">
      <c r="B758" s="593"/>
      <c r="C758" s="5"/>
      <c r="D758" s="5"/>
      <c r="E758" s="5"/>
      <c r="F758" s="5"/>
      <c r="G758" s="5"/>
      <c r="H758" s="5"/>
      <c r="I758" s="5"/>
      <c r="J758" s="5"/>
      <c r="K758" s="5"/>
    </row>
    <row r="759" spans="2:11" ht="15.75" customHeight="1">
      <c r="B759" s="593"/>
      <c r="C759" s="5"/>
      <c r="D759" s="5"/>
      <c r="E759" s="5"/>
      <c r="F759" s="5"/>
      <c r="G759" s="5"/>
      <c r="H759" s="5"/>
      <c r="I759" s="5"/>
      <c r="J759" s="5"/>
      <c r="K759" s="5"/>
    </row>
    <row r="760" spans="2:11" ht="15.75" customHeight="1">
      <c r="B760" s="593"/>
      <c r="C760" s="5"/>
      <c r="D760" s="5"/>
      <c r="E760" s="5"/>
      <c r="F760" s="5"/>
      <c r="G760" s="5"/>
      <c r="H760" s="5"/>
      <c r="I760" s="5"/>
      <c r="J760" s="5"/>
      <c r="K760" s="5"/>
    </row>
    <row r="761" spans="2:11" ht="15.75" customHeight="1">
      <c r="B761" s="593"/>
      <c r="C761" s="5"/>
      <c r="D761" s="5"/>
      <c r="E761" s="5"/>
      <c r="F761" s="5"/>
      <c r="G761" s="5"/>
      <c r="H761" s="5"/>
      <c r="I761" s="5"/>
      <c r="J761" s="5"/>
      <c r="K761" s="5"/>
    </row>
    <row r="762" spans="2:11" ht="15.75" customHeight="1">
      <c r="B762" s="593"/>
      <c r="C762" s="5"/>
      <c r="D762" s="5"/>
      <c r="E762" s="5"/>
      <c r="F762" s="5"/>
      <c r="G762" s="5"/>
      <c r="H762" s="5"/>
      <c r="I762" s="5"/>
      <c r="J762" s="5"/>
      <c r="K762" s="5"/>
    </row>
    <row r="763" spans="2:11" ht="15.75" customHeight="1">
      <c r="B763" s="593"/>
      <c r="C763" s="5"/>
      <c r="D763" s="5"/>
      <c r="E763" s="5"/>
      <c r="F763" s="5"/>
      <c r="G763" s="5"/>
      <c r="H763" s="5"/>
      <c r="I763" s="5"/>
      <c r="J763" s="5"/>
      <c r="K763" s="5"/>
    </row>
    <row r="764" spans="2:11" ht="15.75" customHeight="1">
      <c r="B764" s="593"/>
      <c r="C764" s="5"/>
      <c r="D764" s="5"/>
      <c r="E764" s="5"/>
      <c r="F764" s="5"/>
      <c r="G764" s="5"/>
      <c r="H764" s="5"/>
      <c r="I764" s="5"/>
      <c r="J764" s="5"/>
      <c r="K764" s="5"/>
    </row>
    <row r="765" spans="2:11" ht="15.75" customHeight="1">
      <c r="B765" s="593"/>
      <c r="C765" s="5"/>
      <c r="D765" s="5"/>
      <c r="E765" s="5"/>
      <c r="F765" s="5"/>
      <c r="G765" s="5"/>
      <c r="H765" s="5"/>
      <c r="I765" s="5"/>
      <c r="J765" s="5"/>
      <c r="K765" s="5"/>
    </row>
    <row r="766" spans="2:11" ht="15.75" customHeight="1">
      <c r="B766" s="593"/>
      <c r="C766" s="5"/>
      <c r="D766" s="5"/>
      <c r="E766" s="5"/>
      <c r="F766" s="5"/>
      <c r="G766" s="5"/>
      <c r="H766" s="5"/>
      <c r="I766" s="5"/>
      <c r="J766" s="5"/>
      <c r="K766" s="5"/>
    </row>
    <row r="767" spans="2:11" ht="15.75" customHeight="1">
      <c r="B767" s="593"/>
      <c r="C767" s="5"/>
      <c r="D767" s="5"/>
      <c r="E767" s="5"/>
      <c r="F767" s="5"/>
      <c r="G767" s="5"/>
      <c r="H767" s="5"/>
      <c r="I767" s="5"/>
      <c r="J767" s="5"/>
      <c r="K767" s="5"/>
    </row>
    <row r="768" spans="2:11" ht="15.75" customHeight="1">
      <c r="B768" s="593"/>
      <c r="C768" s="5"/>
      <c r="D768" s="5"/>
      <c r="E768" s="5"/>
      <c r="F768" s="5"/>
      <c r="G768" s="5"/>
      <c r="H768" s="5"/>
      <c r="I768" s="5"/>
      <c r="J768" s="5"/>
      <c r="K768" s="5"/>
    </row>
    <row r="769" spans="2:11" ht="15.75" customHeight="1">
      <c r="B769" s="593"/>
      <c r="C769" s="5"/>
      <c r="D769" s="5"/>
      <c r="E769" s="5"/>
      <c r="F769" s="5"/>
      <c r="G769" s="5"/>
      <c r="H769" s="5"/>
      <c r="I769" s="5"/>
      <c r="J769" s="5"/>
      <c r="K769" s="5"/>
    </row>
    <row r="770" spans="2:11" ht="15.75" customHeight="1">
      <c r="B770" s="593"/>
      <c r="C770" s="5"/>
      <c r="D770" s="5"/>
      <c r="E770" s="5"/>
      <c r="F770" s="5"/>
      <c r="G770" s="5"/>
      <c r="H770" s="5"/>
      <c r="I770" s="5"/>
      <c r="J770" s="5"/>
      <c r="K770" s="5"/>
    </row>
    <row r="771" spans="2:11" ht="15.75" customHeight="1">
      <c r="B771" s="593"/>
      <c r="C771" s="5"/>
      <c r="D771" s="5"/>
      <c r="E771" s="5"/>
      <c r="F771" s="5"/>
      <c r="G771" s="5"/>
      <c r="H771" s="5"/>
      <c r="I771" s="5"/>
      <c r="J771" s="5"/>
      <c r="K771" s="5"/>
    </row>
    <row r="772" spans="2:11" ht="15.75" customHeight="1">
      <c r="B772" s="593"/>
      <c r="C772" s="5"/>
      <c r="D772" s="5"/>
      <c r="E772" s="5"/>
      <c r="F772" s="5"/>
      <c r="G772" s="5"/>
      <c r="H772" s="5"/>
      <c r="I772" s="5"/>
      <c r="J772" s="5"/>
      <c r="K772" s="5"/>
    </row>
    <row r="773" spans="2:11" ht="15.75" customHeight="1">
      <c r="B773" s="593"/>
      <c r="C773" s="5"/>
      <c r="D773" s="5"/>
      <c r="E773" s="5"/>
      <c r="F773" s="5"/>
      <c r="G773" s="5"/>
      <c r="H773" s="5"/>
      <c r="I773" s="5"/>
      <c r="J773" s="5"/>
      <c r="K773" s="5"/>
    </row>
    <row r="774" spans="2:11" ht="15.75" customHeight="1">
      <c r="B774" s="593"/>
      <c r="C774" s="5"/>
      <c r="D774" s="5"/>
      <c r="E774" s="5"/>
      <c r="F774" s="5"/>
      <c r="G774" s="5"/>
      <c r="H774" s="5"/>
      <c r="I774" s="5"/>
      <c r="J774" s="5"/>
      <c r="K774" s="5"/>
    </row>
    <row r="775" spans="2:11" ht="15.75" customHeight="1">
      <c r="B775" s="593"/>
      <c r="C775" s="5"/>
      <c r="D775" s="5"/>
      <c r="E775" s="5"/>
      <c r="F775" s="5"/>
      <c r="G775" s="5"/>
      <c r="H775" s="5"/>
      <c r="I775" s="5"/>
      <c r="J775" s="5"/>
      <c r="K775" s="5"/>
    </row>
    <row r="776" spans="2:11" ht="15.75" customHeight="1">
      <c r="B776" s="593"/>
      <c r="C776" s="5"/>
      <c r="D776" s="5"/>
      <c r="E776" s="5"/>
      <c r="F776" s="5"/>
      <c r="G776" s="5"/>
      <c r="H776" s="5"/>
      <c r="I776" s="5"/>
      <c r="J776" s="5"/>
      <c r="K776" s="5"/>
    </row>
    <row r="777" spans="2:11" ht="15.75" customHeight="1">
      <c r="B777" s="593"/>
      <c r="C777" s="5"/>
      <c r="D777" s="5"/>
      <c r="E777" s="5"/>
      <c r="F777" s="5"/>
      <c r="G777" s="5"/>
      <c r="H777" s="5"/>
      <c r="I777" s="5"/>
      <c r="J777" s="5"/>
      <c r="K777" s="5"/>
    </row>
    <row r="778" spans="2:11" ht="15.75" customHeight="1">
      <c r="B778" s="593"/>
      <c r="C778" s="5"/>
      <c r="D778" s="5"/>
      <c r="E778" s="5"/>
      <c r="F778" s="5"/>
      <c r="G778" s="5"/>
      <c r="H778" s="5"/>
      <c r="I778" s="5"/>
      <c r="J778" s="5"/>
      <c r="K778" s="5"/>
    </row>
    <row r="779" spans="2:11" ht="15.75" customHeight="1">
      <c r="B779" s="593"/>
      <c r="C779" s="5"/>
      <c r="D779" s="5"/>
      <c r="E779" s="5"/>
      <c r="F779" s="5"/>
      <c r="G779" s="5"/>
      <c r="H779" s="5"/>
      <c r="I779" s="5"/>
      <c r="J779" s="5"/>
      <c r="K779" s="5"/>
    </row>
    <row r="780" spans="2:11" ht="15.75" customHeight="1">
      <c r="B780" s="593"/>
      <c r="C780" s="5"/>
      <c r="D780" s="5"/>
      <c r="E780" s="5"/>
      <c r="F780" s="5"/>
      <c r="G780" s="5"/>
      <c r="H780" s="5"/>
      <c r="I780" s="5"/>
      <c r="J780" s="5"/>
      <c r="K780" s="5"/>
    </row>
    <row r="781" spans="2:11" ht="15.75" customHeight="1">
      <c r="B781" s="593"/>
      <c r="C781" s="5"/>
      <c r="D781" s="5"/>
      <c r="E781" s="5"/>
      <c r="F781" s="5"/>
      <c r="G781" s="5"/>
      <c r="H781" s="5"/>
      <c r="I781" s="5"/>
      <c r="J781" s="5"/>
      <c r="K781" s="5"/>
    </row>
    <row r="782" spans="2:11" ht="15.75" customHeight="1">
      <c r="B782" s="593"/>
      <c r="C782" s="5"/>
      <c r="D782" s="5"/>
      <c r="E782" s="5"/>
      <c r="F782" s="5"/>
      <c r="G782" s="5"/>
      <c r="H782" s="5"/>
      <c r="I782" s="5"/>
      <c r="J782" s="5"/>
      <c r="K782" s="5"/>
    </row>
    <row r="783" spans="2:11" ht="15.75" customHeight="1">
      <c r="B783" s="593"/>
      <c r="C783" s="5"/>
      <c r="D783" s="5"/>
      <c r="E783" s="5"/>
      <c r="F783" s="5"/>
      <c r="G783" s="5"/>
      <c r="H783" s="5"/>
      <c r="I783" s="5"/>
      <c r="J783" s="5"/>
      <c r="K783" s="5"/>
    </row>
    <row r="784" spans="2:11" ht="15.75" customHeight="1">
      <c r="B784" s="593"/>
      <c r="C784" s="5"/>
      <c r="D784" s="5"/>
      <c r="E784" s="5"/>
      <c r="F784" s="5"/>
      <c r="G784" s="5"/>
      <c r="H784" s="5"/>
      <c r="I784" s="5"/>
      <c r="J784" s="5"/>
      <c r="K784" s="5"/>
    </row>
    <row r="785" spans="2:11" ht="15.75" customHeight="1">
      <c r="B785" s="593"/>
      <c r="C785" s="5"/>
      <c r="D785" s="5"/>
      <c r="E785" s="5"/>
      <c r="F785" s="5"/>
      <c r="G785" s="5"/>
      <c r="H785" s="5"/>
      <c r="I785" s="5"/>
      <c r="J785" s="5"/>
      <c r="K785" s="5"/>
    </row>
    <row r="786" spans="2:11" ht="15.75" customHeight="1">
      <c r="B786" s="593"/>
      <c r="C786" s="5"/>
      <c r="D786" s="5"/>
      <c r="E786" s="5"/>
      <c r="F786" s="5"/>
      <c r="G786" s="5"/>
      <c r="H786" s="5"/>
      <c r="I786" s="5"/>
      <c r="J786" s="5"/>
      <c r="K786" s="5"/>
    </row>
    <row r="787" spans="2:11" ht="15.75" customHeight="1">
      <c r="B787" s="593"/>
      <c r="C787" s="5"/>
      <c r="D787" s="5"/>
      <c r="E787" s="5"/>
      <c r="F787" s="5"/>
      <c r="G787" s="5"/>
      <c r="H787" s="5"/>
      <c r="I787" s="5"/>
      <c r="J787" s="5"/>
      <c r="K787" s="5"/>
    </row>
    <row r="788" spans="2:11" ht="15.75" customHeight="1">
      <c r="B788" s="593"/>
      <c r="C788" s="5"/>
      <c r="D788" s="5"/>
      <c r="E788" s="5"/>
      <c r="F788" s="5"/>
      <c r="G788" s="5"/>
      <c r="H788" s="5"/>
      <c r="I788" s="5"/>
      <c r="J788" s="5"/>
      <c r="K788" s="5"/>
    </row>
    <row r="789" spans="2:11" ht="15.75" customHeight="1">
      <c r="B789" s="593"/>
      <c r="C789" s="5"/>
      <c r="D789" s="5"/>
      <c r="E789" s="5"/>
      <c r="F789" s="5"/>
      <c r="G789" s="5"/>
      <c r="H789" s="5"/>
      <c r="I789" s="5"/>
      <c r="J789" s="5"/>
      <c r="K789" s="5"/>
    </row>
    <row r="790" spans="2:11" ht="15.75" customHeight="1">
      <c r="B790" s="593"/>
      <c r="C790" s="5"/>
      <c r="D790" s="5"/>
      <c r="E790" s="5"/>
      <c r="F790" s="5"/>
      <c r="G790" s="5"/>
      <c r="H790" s="5"/>
      <c r="I790" s="5"/>
      <c r="J790" s="5"/>
      <c r="K790" s="5"/>
    </row>
    <row r="791" spans="2:11" ht="15.75" customHeight="1">
      <c r="B791" s="593"/>
      <c r="C791" s="5"/>
      <c r="D791" s="5"/>
      <c r="E791" s="5"/>
      <c r="F791" s="5"/>
      <c r="G791" s="5"/>
      <c r="H791" s="5"/>
      <c r="I791" s="5"/>
      <c r="J791" s="5"/>
      <c r="K791" s="5"/>
    </row>
    <row r="792" spans="2:11" ht="15.75" customHeight="1">
      <c r="B792" s="593"/>
      <c r="C792" s="5"/>
      <c r="D792" s="5"/>
      <c r="E792" s="5"/>
      <c r="F792" s="5"/>
      <c r="G792" s="5"/>
      <c r="H792" s="5"/>
      <c r="I792" s="5"/>
      <c r="J792" s="5"/>
      <c r="K792" s="5"/>
    </row>
    <row r="793" spans="2:11" ht="15.75" customHeight="1">
      <c r="B793" s="593"/>
      <c r="C793" s="5"/>
      <c r="D793" s="5"/>
      <c r="E793" s="5"/>
      <c r="F793" s="5"/>
      <c r="G793" s="5"/>
      <c r="H793" s="5"/>
      <c r="I793" s="5"/>
      <c r="J793" s="5"/>
      <c r="K793" s="5"/>
    </row>
    <row r="794" spans="2:11" ht="15.75" customHeight="1">
      <c r="B794" s="593"/>
      <c r="C794" s="5"/>
      <c r="D794" s="5"/>
      <c r="E794" s="5"/>
      <c r="F794" s="5"/>
      <c r="G794" s="5"/>
      <c r="H794" s="5"/>
      <c r="I794" s="5"/>
      <c r="J794" s="5"/>
      <c r="K794" s="5"/>
    </row>
    <row r="795" spans="2:11" ht="15.75" customHeight="1">
      <c r="B795" s="593"/>
      <c r="C795" s="5"/>
      <c r="D795" s="5"/>
      <c r="E795" s="5"/>
      <c r="F795" s="5"/>
      <c r="G795" s="5"/>
      <c r="H795" s="5"/>
      <c r="I795" s="5"/>
      <c r="J795" s="5"/>
      <c r="K795" s="5"/>
    </row>
    <row r="796" spans="2:11" ht="15.75" customHeight="1">
      <c r="B796" s="593"/>
      <c r="C796" s="5"/>
      <c r="D796" s="5"/>
      <c r="E796" s="5"/>
      <c r="F796" s="5"/>
      <c r="G796" s="5"/>
      <c r="H796" s="5"/>
      <c r="I796" s="5"/>
      <c r="J796" s="5"/>
      <c r="K796" s="5"/>
    </row>
    <row r="797" spans="2:11" ht="15.75" customHeight="1">
      <c r="B797" s="593"/>
      <c r="C797" s="5"/>
      <c r="D797" s="5"/>
      <c r="E797" s="5"/>
      <c r="F797" s="5"/>
      <c r="G797" s="5"/>
      <c r="H797" s="5"/>
      <c r="I797" s="5"/>
      <c r="J797" s="5"/>
      <c r="K797" s="5"/>
    </row>
    <row r="798" spans="2:11" ht="15.75" customHeight="1">
      <c r="B798" s="593"/>
      <c r="C798" s="5"/>
      <c r="D798" s="5"/>
      <c r="E798" s="5"/>
      <c r="F798" s="5"/>
      <c r="G798" s="5"/>
      <c r="H798" s="5"/>
      <c r="I798" s="5"/>
      <c r="J798" s="5"/>
      <c r="K798" s="5"/>
    </row>
    <row r="799" spans="2:11" ht="15.75" customHeight="1">
      <c r="B799" s="593"/>
      <c r="C799" s="5"/>
      <c r="D799" s="5"/>
      <c r="E799" s="5"/>
      <c r="F799" s="5"/>
      <c r="G799" s="5"/>
      <c r="H799" s="5"/>
      <c r="I799" s="5"/>
      <c r="J799" s="5"/>
      <c r="K799" s="5"/>
    </row>
    <row r="800" spans="2:11" ht="15.75" customHeight="1">
      <c r="B800" s="593"/>
      <c r="C800" s="5"/>
      <c r="D800" s="5"/>
      <c r="E800" s="5"/>
      <c r="F800" s="5"/>
      <c r="G800" s="5"/>
      <c r="H800" s="5"/>
      <c r="I800" s="5"/>
      <c r="J800" s="5"/>
      <c r="K800" s="5"/>
    </row>
    <row r="801" spans="2:11" ht="15.75" customHeight="1">
      <c r="B801" s="593"/>
      <c r="C801" s="5"/>
      <c r="D801" s="5"/>
      <c r="E801" s="5"/>
      <c r="F801" s="5"/>
      <c r="G801" s="5"/>
      <c r="H801" s="5"/>
      <c r="I801" s="5"/>
      <c r="J801" s="5"/>
      <c r="K801" s="5"/>
    </row>
    <row r="802" spans="2:11" ht="15.75" customHeight="1">
      <c r="B802" s="593"/>
      <c r="C802" s="5"/>
      <c r="D802" s="5"/>
      <c r="E802" s="5"/>
      <c r="F802" s="5"/>
      <c r="G802" s="5"/>
      <c r="H802" s="5"/>
      <c r="I802" s="5"/>
      <c r="J802" s="5"/>
      <c r="K802" s="5"/>
    </row>
    <row r="803" spans="2:11" ht="15.75" customHeight="1">
      <c r="B803" s="593"/>
      <c r="C803" s="5"/>
      <c r="D803" s="5"/>
      <c r="E803" s="5"/>
      <c r="F803" s="5"/>
      <c r="G803" s="5"/>
      <c r="H803" s="5"/>
      <c r="I803" s="5"/>
      <c r="J803" s="5"/>
      <c r="K803" s="5"/>
    </row>
    <row r="804" spans="2:11" ht="15.75" customHeight="1">
      <c r="B804" s="593"/>
      <c r="C804" s="5"/>
      <c r="D804" s="5"/>
      <c r="E804" s="5"/>
      <c r="F804" s="5"/>
      <c r="G804" s="5"/>
      <c r="H804" s="5"/>
      <c r="I804" s="5"/>
      <c r="J804" s="5"/>
      <c r="K804" s="5"/>
    </row>
    <row r="805" spans="2:11" ht="15.75" customHeight="1">
      <c r="B805" s="593"/>
      <c r="C805" s="5"/>
      <c r="D805" s="5"/>
      <c r="E805" s="5"/>
      <c r="F805" s="5"/>
      <c r="G805" s="5"/>
      <c r="H805" s="5"/>
      <c r="I805" s="5"/>
      <c r="J805" s="5"/>
      <c r="K805" s="5"/>
    </row>
    <row r="806" spans="2:11" ht="15.75" customHeight="1">
      <c r="B806" s="593"/>
      <c r="C806" s="5"/>
      <c r="D806" s="5"/>
      <c r="E806" s="5"/>
      <c r="F806" s="5"/>
      <c r="G806" s="5"/>
      <c r="H806" s="5"/>
      <c r="I806" s="5"/>
      <c r="J806" s="5"/>
      <c r="K806" s="5"/>
    </row>
    <row r="807" spans="2:11" ht="15.75" customHeight="1">
      <c r="B807" s="593"/>
      <c r="C807" s="5"/>
      <c r="D807" s="5"/>
      <c r="E807" s="5"/>
      <c r="F807" s="5"/>
      <c r="G807" s="5"/>
      <c r="H807" s="5"/>
      <c r="I807" s="5"/>
      <c r="J807" s="5"/>
      <c r="K807" s="5"/>
    </row>
    <row r="808" spans="2:11" ht="15.75" customHeight="1">
      <c r="B808" s="593"/>
      <c r="C808" s="5"/>
      <c r="D808" s="5"/>
      <c r="E808" s="5"/>
      <c r="F808" s="5"/>
      <c r="G808" s="5"/>
      <c r="H808" s="5"/>
      <c r="I808" s="5"/>
      <c r="J808" s="5"/>
      <c r="K808" s="5"/>
    </row>
    <row r="809" spans="2:11" ht="15.75" customHeight="1">
      <c r="B809" s="593"/>
      <c r="C809" s="5"/>
      <c r="D809" s="5"/>
      <c r="E809" s="5"/>
      <c r="F809" s="5"/>
      <c r="G809" s="5"/>
      <c r="H809" s="5"/>
      <c r="I809" s="5"/>
      <c r="J809" s="5"/>
      <c r="K809" s="5"/>
    </row>
    <row r="810" spans="2:11" ht="15.75" customHeight="1">
      <c r="B810" s="593"/>
      <c r="C810" s="5"/>
      <c r="D810" s="5"/>
      <c r="E810" s="5"/>
      <c r="F810" s="5"/>
      <c r="G810" s="5"/>
      <c r="H810" s="5"/>
      <c r="I810" s="5"/>
      <c r="J810" s="5"/>
      <c r="K810" s="5"/>
    </row>
    <row r="811" spans="2:11" ht="15.75" customHeight="1">
      <c r="B811" s="593"/>
      <c r="C811" s="5"/>
      <c r="D811" s="5"/>
      <c r="E811" s="5"/>
      <c r="F811" s="5"/>
      <c r="G811" s="5"/>
      <c r="H811" s="5"/>
      <c r="I811" s="5"/>
      <c r="J811" s="5"/>
      <c r="K811" s="5"/>
    </row>
    <row r="812" spans="2:11" ht="15.75" customHeight="1">
      <c r="B812" s="593"/>
      <c r="C812" s="5"/>
      <c r="D812" s="5"/>
      <c r="E812" s="5"/>
      <c r="F812" s="5"/>
      <c r="G812" s="5"/>
      <c r="H812" s="5"/>
      <c r="I812" s="5"/>
      <c r="J812" s="5"/>
      <c r="K812" s="5"/>
    </row>
    <row r="813" spans="2:11" ht="15.75" customHeight="1">
      <c r="B813" s="593"/>
      <c r="C813" s="5"/>
      <c r="D813" s="5"/>
      <c r="E813" s="5"/>
      <c r="F813" s="5"/>
      <c r="G813" s="5"/>
      <c r="H813" s="5"/>
      <c r="I813" s="5"/>
      <c r="J813" s="5"/>
      <c r="K813" s="5"/>
    </row>
    <row r="814" spans="2:11" ht="15.75" customHeight="1">
      <c r="B814" s="593"/>
      <c r="C814" s="5"/>
      <c r="D814" s="5"/>
      <c r="E814" s="5"/>
      <c r="F814" s="5"/>
      <c r="G814" s="5"/>
      <c r="H814" s="5"/>
      <c r="I814" s="5"/>
      <c r="J814" s="5"/>
      <c r="K814" s="5"/>
    </row>
    <row r="815" spans="2:11" ht="15.75" customHeight="1">
      <c r="B815" s="593"/>
      <c r="C815" s="5"/>
      <c r="D815" s="5"/>
      <c r="E815" s="5"/>
      <c r="F815" s="5"/>
      <c r="G815" s="5"/>
      <c r="H815" s="5"/>
      <c r="I815" s="5"/>
      <c r="J815" s="5"/>
      <c r="K815" s="5"/>
    </row>
    <row r="816" spans="2:11" ht="15.75" customHeight="1">
      <c r="B816" s="593"/>
      <c r="C816" s="5"/>
      <c r="D816" s="5"/>
      <c r="E816" s="5"/>
      <c r="F816" s="5"/>
      <c r="G816" s="5"/>
      <c r="H816" s="5"/>
      <c r="I816" s="5"/>
      <c r="J816" s="5"/>
      <c r="K816" s="5"/>
    </row>
    <row r="817" spans="2:11" ht="15.75" customHeight="1">
      <c r="B817" s="593"/>
      <c r="C817" s="5"/>
      <c r="D817" s="5"/>
      <c r="E817" s="5"/>
      <c r="F817" s="5"/>
      <c r="G817" s="5"/>
      <c r="H817" s="5"/>
      <c r="I817" s="5"/>
      <c r="J817" s="5"/>
      <c r="K817" s="5"/>
    </row>
    <row r="818" spans="2:11" ht="15.75" customHeight="1">
      <c r="B818" s="593"/>
      <c r="C818" s="5"/>
      <c r="D818" s="5"/>
      <c r="E818" s="5"/>
      <c r="F818" s="5"/>
      <c r="G818" s="5"/>
      <c r="H818" s="5"/>
      <c r="I818" s="5"/>
      <c r="J818" s="5"/>
      <c r="K818" s="5"/>
    </row>
    <row r="819" spans="2:11" ht="15.75" customHeight="1">
      <c r="B819" s="593"/>
      <c r="C819" s="5"/>
      <c r="D819" s="5"/>
      <c r="E819" s="5"/>
      <c r="F819" s="5"/>
      <c r="G819" s="5"/>
      <c r="H819" s="5"/>
      <c r="I819" s="5"/>
      <c r="J819" s="5"/>
      <c r="K819" s="5"/>
    </row>
    <row r="820" spans="2:11" ht="15.75" customHeight="1">
      <c r="B820" s="593"/>
      <c r="C820" s="5"/>
      <c r="D820" s="5"/>
      <c r="E820" s="5"/>
      <c r="F820" s="5"/>
      <c r="G820" s="5"/>
      <c r="H820" s="5"/>
      <c r="I820" s="5"/>
      <c r="J820" s="5"/>
      <c r="K820" s="5"/>
    </row>
    <row r="821" spans="2:11" ht="15.75" customHeight="1">
      <c r="B821" s="593"/>
      <c r="C821" s="5"/>
      <c r="D821" s="5"/>
      <c r="E821" s="5"/>
      <c r="F821" s="5"/>
      <c r="G821" s="5"/>
      <c r="H821" s="5"/>
      <c r="I821" s="5"/>
      <c r="J821" s="5"/>
      <c r="K821" s="5"/>
    </row>
    <row r="822" spans="2:11" ht="15.75" customHeight="1">
      <c r="B822" s="593"/>
      <c r="C822" s="5"/>
      <c r="D822" s="5"/>
      <c r="E822" s="5"/>
      <c r="F822" s="5"/>
      <c r="G822" s="5"/>
      <c r="H822" s="5"/>
      <c r="I822" s="5"/>
      <c r="J822" s="5"/>
      <c r="K822" s="5"/>
    </row>
    <row r="823" spans="2:11" ht="15.75" customHeight="1">
      <c r="B823" s="593"/>
      <c r="C823" s="5"/>
      <c r="D823" s="5"/>
      <c r="E823" s="5"/>
      <c r="F823" s="5"/>
      <c r="G823" s="5"/>
      <c r="H823" s="5"/>
      <c r="I823" s="5"/>
      <c r="J823" s="5"/>
      <c r="K823" s="5"/>
    </row>
    <row r="824" spans="2:11" ht="15.75" customHeight="1">
      <c r="B824" s="593"/>
      <c r="C824" s="5"/>
      <c r="D824" s="5"/>
      <c r="E824" s="5"/>
      <c r="F824" s="5"/>
      <c r="G824" s="5"/>
      <c r="H824" s="5"/>
      <c r="I824" s="5"/>
      <c r="J824" s="5"/>
      <c r="K824" s="5"/>
    </row>
    <row r="825" spans="2:11" ht="15.75" customHeight="1">
      <c r="B825" s="593"/>
      <c r="C825" s="5"/>
      <c r="D825" s="5"/>
      <c r="E825" s="5"/>
      <c r="F825" s="5"/>
      <c r="G825" s="5"/>
      <c r="H825" s="5"/>
      <c r="I825" s="5"/>
      <c r="J825" s="5"/>
      <c r="K825" s="5"/>
    </row>
    <row r="826" spans="2:11" ht="15.75" customHeight="1">
      <c r="B826" s="593"/>
      <c r="C826" s="5"/>
      <c r="D826" s="5"/>
      <c r="E826" s="5"/>
      <c r="F826" s="5"/>
      <c r="G826" s="5"/>
      <c r="H826" s="5"/>
      <c r="I826" s="5"/>
      <c r="J826" s="5"/>
      <c r="K826" s="5"/>
    </row>
    <row r="827" spans="2:11" ht="15.75" customHeight="1">
      <c r="B827" s="593"/>
      <c r="C827" s="5"/>
      <c r="D827" s="5"/>
      <c r="E827" s="5"/>
      <c r="F827" s="5"/>
      <c r="G827" s="5"/>
      <c r="H827" s="5"/>
      <c r="I827" s="5"/>
      <c r="J827" s="5"/>
      <c r="K827" s="5"/>
    </row>
    <row r="828" spans="2:11" ht="15.75" customHeight="1">
      <c r="B828" s="593"/>
      <c r="C828" s="5"/>
      <c r="D828" s="5"/>
      <c r="E828" s="5"/>
      <c r="F828" s="5"/>
      <c r="G828" s="5"/>
      <c r="H828" s="5"/>
      <c r="I828" s="5"/>
      <c r="J828" s="5"/>
      <c r="K828" s="5"/>
    </row>
    <row r="829" spans="2:11" ht="15.75" customHeight="1">
      <c r="B829" s="593"/>
      <c r="C829" s="5"/>
      <c r="D829" s="5"/>
      <c r="E829" s="5"/>
      <c r="F829" s="5"/>
      <c r="G829" s="5"/>
      <c r="H829" s="5"/>
      <c r="I829" s="5"/>
      <c r="J829" s="5"/>
      <c r="K829" s="5"/>
    </row>
    <row r="830" spans="2:11" ht="15.75" customHeight="1">
      <c r="B830" s="593"/>
      <c r="C830" s="5"/>
      <c r="D830" s="5"/>
      <c r="E830" s="5"/>
      <c r="F830" s="5"/>
      <c r="G830" s="5"/>
      <c r="H830" s="5"/>
      <c r="I830" s="5"/>
      <c r="J830" s="5"/>
      <c r="K830" s="5"/>
    </row>
    <row r="831" spans="2:11" ht="15.75" customHeight="1">
      <c r="B831" s="593"/>
      <c r="C831" s="5"/>
      <c r="D831" s="5"/>
      <c r="E831" s="5"/>
      <c r="F831" s="5"/>
      <c r="G831" s="5"/>
      <c r="H831" s="5"/>
      <c r="I831" s="5"/>
      <c r="J831" s="5"/>
      <c r="K831" s="5"/>
    </row>
    <row r="832" spans="2:11" ht="15.75" customHeight="1">
      <c r="B832" s="593"/>
      <c r="C832" s="5"/>
      <c r="D832" s="5"/>
      <c r="E832" s="5"/>
      <c r="F832" s="5"/>
      <c r="G832" s="5"/>
      <c r="H832" s="5"/>
      <c r="I832" s="5"/>
      <c r="J832" s="5"/>
      <c r="K832" s="5"/>
    </row>
    <row r="833" spans="2:11" ht="15.75" customHeight="1">
      <c r="B833" s="593"/>
      <c r="C833" s="5"/>
      <c r="D833" s="5"/>
      <c r="E833" s="5"/>
      <c r="F833" s="5"/>
      <c r="G833" s="5"/>
      <c r="H833" s="5"/>
      <c r="I833" s="5"/>
      <c r="J833" s="5"/>
      <c r="K833" s="5"/>
    </row>
    <row r="834" spans="2:11" ht="15.75" customHeight="1">
      <c r="B834" s="593"/>
      <c r="C834" s="5"/>
      <c r="D834" s="5"/>
      <c r="E834" s="5"/>
      <c r="F834" s="5"/>
      <c r="G834" s="5"/>
      <c r="H834" s="5"/>
      <c r="I834" s="5"/>
      <c r="J834" s="5"/>
      <c r="K834" s="5"/>
    </row>
    <row r="835" spans="2:11" ht="15.75" customHeight="1">
      <c r="B835" s="593"/>
      <c r="C835" s="5"/>
      <c r="D835" s="5"/>
      <c r="E835" s="5"/>
      <c r="F835" s="5"/>
      <c r="G835" s="5"/>
      <c r="H835" s="5"/>
      <c r="I835" s="5"/>
      <c r="J835" s="5"/>
      <c r="K835" s="5"/>
    </row>
    <row r="836" spans="2:11" ht="15.75" customHeight="1">
      <c r="B836" s="593"/>
      <c r="C836" s="5"/>
      <c r="D836" s="5"/>
      <c r="E836" s="5"/>
      <c r="F836" s="5"/>
      <c r="G836" s="5"/>
      <c r="H836" s="5"/>
      <c r="I836" s="5"/>
      <c r="J836" s="5"/>
      <c r="K836" s="5"/>
    </row>
    <row r="837" spans="2:11" ht="15.75" customHeight="1">
      <c r="B837" s="593"/>
      <c r="C837" s="5"/>
      <c r="D837" s="5"/>
      <c r="E837" s="5"/>
      <c r="F837" s="5"/>
      <c r="G837" s="5"/>
      <c r="H837" s="5"/>
      <c r="I837" s="5"/>
      <c r="J837" s="5"/>
      <c r="K837" s="5"/>
    </row>
    <row r="838" spans="2:11" ht="15.75" customHeight="1">
      <c r="B838" s="593"/>
      <c r="C838" s="5"/>
      <c r="D838" s="5"/>
      <c r="E838" s="5"/>
      <c r="F838" s="5"/>
      <c r="G838" s="5"/>
      <c r="H838" s="5"/>
      <c r="I838" s="5"/>
      <c r="J838" s="5"/>
      <c r="K838" s="5"/>
    </row>
    <row r="839" spans="2:11" ht="15.75" customHeight="1">
      <c r="B839" s="593"/>
      <c r="C839" s="5"/>
      <c r="D839" s="5"/>
      <c r="E839" s="5"/>
      <c r="F839" s="5"/>
      <c r="G839" s="5"/>
      <c r="H839" s="5"/>
      <c r="I839" s="5"/>
      <c r="J839" s="5"/>
      <c r="K839" s="5"/>
    </row>
    <row r="840" spans="2:11" ht="15.75" customHeight="1">
      <c r="B840" s="593"/>
      <c r="C840" s="5"/>
      <c r="D840" s="5"/>
      <c r="E840" s="5"/>
      <c r="F840" s="5"/>
      <c r="G840" s="5"/>
      <c r="H840" s="5"/>
      <c r="I840" s="5"/>
      <c r="J840" s="5"/>
      <c r="K840" s="5"/>
    </row>
    <row r="841" spans="2:11" ht="15.75" customHeight="1">
      <c r="B841" s="593"/>
      <c r="C841" s="5"/>
      <c r="D841" s="5"/>
      <c r="E841" s="5"/>
      <c r="F841" s="5"/>
      <c r="G841" s="5"/>
      <c r="H841" s="5"/>
      <c r="I841" s="5"/>
      <c r="J841" s="5"/>
      <c r="K841" s="5"/>
    </row>
    <row r="842" spans="2:11" ht="15.75" customHeight="1">
      <c r="B842" s="593"/>
      <c r="C842" s="5"/>
      <c r="D842" s="5"/>
      <c r="E842" s="5"/>
      <c r="F842" s="5"/>
      <c r="G842" s="5"/>
      <c r="H842" s="5"/>
      <c r="I842" s="5"/>
      <c r="J842" s="5"/>
      <c r="K842" s="5"/>
    </row>
    <row r="843" spans="2:11" ht="15.75" customHeight="1">
      <c r="B843" s="593"/>
      <c r="C843" s="5"/>
      <c r="D843" s="5"/>
      <c r="E843" s="5"/>
      <c r="F843" s="5"/>
      <c r="G843" s="5"/>
      <c r="H843" s="5"/>
      <c r="I843" s="5"/>
      <c r="J843" s="5"/>
      <c r="K843" s="5"/>
    </row>
    <row r="844" spans="2:11" ht="15.75" customHeight="1">
      <c r="B844" s="593"/>
      <c r="C844" s="5"/>
      <c r="D844" s="5"/>
      <c r="E844" s="5"/>
      <c r="F844" s="5"/>
      <c r="G844" s="5"/>
      <c r="H844" s="5"/>
      <c r="I844" s="5"/>
      <c r="J844" s="5"/>
      <c r="K844" s="5"/>
    </row>
    <row r="845" spans="2:11" ht="15.75" customHeight="1">
      <c r="B845" s="593"/>
      <c r="C845" s="5"/>
      <c r="D845" s="5"/>
      <c r="E845" s="5"/>
      <c r="F845" s="5"/>
      <c r="G845" s="5"/>
      <c r="H845" s="5"/>
      <c r="I845" s="5"/>
      <c r="J845" s="5"/>
      <c r="K845" s="5"/>
    </row>
    <row r="846" spans="2:11" ht="15.75" customHeight="1">
      <c r="B846" s="593"/>
      <c r="C846" s="5"/>
      <c r="D846" s="5"/>
      <c r="E846" s="5"/>
      <c r="F846" s="5"/>
      <c r="G846" s="5"/>
      <c r="H846" s="5"/>
      <c r="I846" s="5"/>
      <c r="J846" s="5"/>
      <c r="K846" s="5"/>
    </row>
    <row r="847" spans="2:11" ht="15.75" customHeight="1">
      <c r="B847" s="593"/>
      <c r="C847" s="5"/>
      <c r="D847" s="5"/>
      <c r="E847" s="5"/>
      <c r="F847" s="5"/>
      <c r="G847" s="5"/>
      <c r="H847" s="5"/>
      <c r="I847" s="5"/>
      <c r="J847" s="5"/>
      <c r="K847" s="5"/>
    </row>
    <row r="848" spans="2:11" ht="15.75" customHeight="1">
      <c r="B848" s="593"/>
      <c r="C848" s="5"/>
      <c r="D848" s="5"/>
      <c r="E848" s="5"/>
      <c r="F848" s="5"/>
      <c r="G848" s="5"/>
      <c r="H848" s="5"/>
      <c r="I848" s="5"/>
      <c r="J848" s="5"/>
      <c r="K848" s="5"/>
    </row>
    <row r="849" spans="2:11" ht="15.75" customHeight="1">
      <c r="B849" s="593"/>
      <c r="C849" s="5"/>
      <c r="D849" s="5"/>
      <c r="E849" s="5"/>
      <c r="F849" s="5"/>
      <c r="G849" s="5"/>
      <c r="H849" s="5"/>
      <c r="I849" s="5"/>
      <c r="J849" s="5"/>
      <c r="K849" s="5"/>
    </row>
    <row r="850" spans="2:11" ht="15.75" customHeight="1">
      <c r="B850" s="593"/>
      <c r="C850" s="5"/>
      <c r="D850" s="5"/>
      <c r="E850" s="5"/>
      <c r="F850" s="5"/>
      <c r="G850" s="5"/>
      <c r="H850" s="5"/>
      <c r="I850" s="5"/>
      <c r="J850" s="5"/>
      <c r="K850" s="5"/>
    </row>
    <row r="851" spans="2:11" ht="15.75" customHeight="1">
      <c r="B851" s="593"/>
      <c r="C851" s="5"/>
      <c r="D851" s="5"/>
      <c r="E851" s="5"/>
      <c r="F851" s="5"/>
      <c r="G851" s="5"/>
      <c r="H851" s="5"/>
      <c r="I851" s="5"/>
      <c r="J851" s="5"/>
      <c r="K851" s="5"/>
    </row>
    <row r="852" spans="2:11" ht="15.75" customHeight="1">
      <c r="B852" s="593"/>
      <c r="C852" s="5"/>
      <c r="D852" s="5"/>
      <c r="E852" s="5"/>
      <c r="F852" s="5"/>
      <c r="G852" s="5"/>
      <c r="H852" s="5"/>
      <c r="I852" s="5"/>
      <c r="J852" s="5"/>
      <c r="K852" s="5"/>
    </row>
    <row r="853" spans="2:11" ht="15.75" customHeight="1">
      <c r="B853" s="593"/>
      <c r="C853" s="5"/>
      <c r="D853" s="5"/>
      <c r="E853" s="5"/>
      <c r="F853" s="5"/>
      <c r="G853" s="5"/>
      <c r="H853" s="5"/>
      <c r="I853" s="5"/>
      <c r="J853" s="5"/>
      <c r="K853" s="5"/>
    </row>
    <row r="854" spans="2:11" ht="15.75" customHeight="1">
      <c r="B854" s="593"/>
      <c r="C854" s="5"/>
      <c r="D854" s="5"/>
      <c r="E854" s="5"/>
      <c r="F854" s="5"/>
      <c r="G854" s="5"/>
      <c r="H854" s="5"/>
      <c r="I854" s="5"/>
      <c r="J854" s="5"/>
      <c r="K854" s="5"/>
    </row>
    <row r="855" spans="2:11" ht="15.75" customHeight="1">
      <c r="B855" s="593"/>
      <c r="C855" s="5"/>
      <c r="D855" s="5"/>
      <c r="E855" s="5"/>
      <c r="F855" s="5"/>
      <c r="G855" s="5"/>
      <c r="H855" s="5"/>
      <c r="I855" s="5"/>
      <c r="J855" s="5"/>
      <c r="K855" s="5"/>
    </row>
    <row r="856" spans="2:11" ht="15.75" customHeight="1">
      <c r="B856" s="593"/>
      <c r="C856" s="5"/>
      <c r="D856" s="5"/>
      <c r="E856" s="5"/>
      <c r="F856" s="5"/>
      <c r="G856" s="5"/>
      <c r="H856" s="5"/>
      <c r="I856" s="5"/>
      <c r="J856" s="5"/>
      <c r="K856" s="5"/>
    </row>
    <row r="857" spans="2:11" ht="15.75" customHeight="1">
      <c r="B857" s="593"/>
      <c r="C857" s="5"/>
      <c r="D857" s="5"/>
      <c r="E857" s="5"/>
      <c r="F857" s="5"/>
      <c r="G857" s="5"/>
      <c r="H857" s="5"/>
      <c r="I857" s="5"/>
      <c r="J857" s="5"/>
      <c r="K857" s="5"/>
    </row>
    <row r="858" spans="2:11" ht="15.75" customHeight="1">
      <c r="B858" s="593"/>
      <c r="C858" s="5"/>
      <c r="D858" s="5"/>
      <c r="E858" s="5"/>
      <c r="F858" s="5"/>
      <c r="G858" s="5"/>
      <c r="H858" s="5"/>
      <c r="I858" s="5"/>
      <c r="J858" s="5"/>
      <c r="K858" s="5"/>
    </row>
    <row r="859" spans="2:11" ht="15.75" customHeight="1">
      <c r="B859" s="593"/>
      <c r="C859" s="5"/>
      <c r="D859" s="5"/>
      <c r="E859" s="5"/>
      <c r="F859" s="5"/>
      <c r="G859" s="5"/>
      <c r="H859" s="5"/>
      <c r="I859" s="5"/>
      <c r="J859" s="5"/>
      <c r="K859" s="5"/>
    </row>
    <row r="860" spans="2:11" ht="15.75" customHeight="1">
      <c r="B860" s="593"/>
      <c r="C860" s="5"/>
      <c r="D860" s="5"/>
      <c r="E860" s="5"/>
      <c r="F860" s="5"/>
      <c r="G860" s="5"/>
      <c r="H860" s="5"/>
      <c r="I860" s="5"/>
      <c r="J860" s="5"/>
      <c r="K860" s="5"/>
    </row>
    <row r="861" spans="2:11" ht="15.75" customHeight="1">
      <c r="B861" s="593"/>
      <c r="C861" s="5"/>
      <c r="D861" s="5"/>
      <c r="E861" s="5"/>
      <c r="F861" s="5"/>
      <c r="G861" s="5"/>
      <c r="H861" s="5"/>
      <c r="I861" s="5"/>
      <c r="J861" s="5"/>
      <c r="K861" s="5"/>
    </row>
    <row r="862" spans="2:11" ht="15.75" customHeight="1">
      <c r="B862" s="593"/>
      <c r="C862" s="5"/>
      <c r="D862" s="5"/>
      <c r="E862" s="5"/>
      <c r="F862" s="5"/>
      <c r="G862" s="5"/>
      <c r="H862" s="5"/>
      <c r="I862" s="5"/>
      <c r="J862" s="5"/>
      <c r="K862" s="5"/>
    </row>
    <row r="863" spans="2:11" ht="15.75" customHeight="1">
      <c r="B863" s="593"/>
      <c r="C863" s="5"/>
      <c r="D863" s="5"/>
      <c r="E863" s="5"/>
      <c r="F863" s="5"/>
      <c r="G863" s="5"/>
      <c r="H863" s="5"/>
      <c r="I863" s="5"/>
      <c r="J863" s="5"/>
      <c r="K863" s="5"/>
    </row>
    <row r="864" spans="2:11" ht="15.75" customHeight="1">
      <c r="B864" s="593"/>
      <c r="C864" s="5"/>
      <c r="D864" s="5"/>
      <c r="E864" s="5"/>
      <c r="F864" s="5"/>
      <c r="G864" s="5"/>
      <c r="H864" s="5"/>
      <c r="I864" s="5"/>
      <c r="J864" s="5"/>
      <c r="K864" s="5"/>
    </row>
    <row r="865" spans="2:11" ht="15.75" customHeight="1">
      <c r="B865" s="593"/>
      <c r="C865" s="5"/>
      <c r="D865" s="5"/>
      <c r="E865" s="5"/>
      <c r="F865" s="5"/>
      <c r="G865" s="5"/>
      <c r="H865" s="5"/>
      <c r="I865" s="5"/>
      <c r="J865" s="5"/>
      <c r="K865" s="5"/>
    </row>
    <row r="866" spans="2:11" ht="15.75" customHeight="1">
      <c r="B866" s="593"/>
      <c r="C866" s="5"/>
      <c r="D866" s="5"/>
      <c r="E866" s="5"/>
      <c r="F866" s="5"/>
      <c r="G866" s="5"/>
      <c r="H866" s="5"/>
      <c r="I866" s="5"/>
      <c r="J866" s="5"/>
      <c r="K866" s="5"/>
    </row>
    <row r="867" spans="2:11" ht="15.75" customHeight="1">
      <c r="B867" s="593"/>
      <c r="C867" s="5"/>
      <c r="D867" s="5"/>
      <c r="E867" s="5"/>
      <c r="F867" s="5"/>
      <c r="G867" s="5"/>
      <c r="H867" s="5"/>
      <c r="I867" s="5"/>
      <c r="J867" s="5"/>
      <c r="K867" s="5"/>
    </row>
    <row r="868" spans="2:11" ht="15.75" customHeight="1">
      <c r="B868" s="593"/>
      <c r="C868" s="5"/>
      <c r="D868" s="5"/>
      <c r="E868" s="5"/>
      <c r="F868" s="5"/>
      <c r="G868" s="5"/>
      <c r="H868" s="5"/>
      <c r="I868" s="5"/>
      <c r="J868" s="5"/>
      <c r="K868" s="5"/>
    </row>
    <row r="869" spans="2:11" ht="15.75" customHeight="1">
      <c r="B869" s="593"/>
      <c r="C869" s="5"/>
      <c r="D869" s="5"/>
      <c r="E869" s="5"/>
      <c r="F869" s="5"/>
      <c r="G869" s="5"/>
      <c r="H869" s="5"/>
      <c r="I869" s="5"/>
      <c r="J869" s="5"/>
      <c r="K869" s="5"/>
    </row>
    <row r="870" spans="2:11" ht="15.75" customHeight="1">
      <c r="B870" s="593"/>
      <c r="C870" s="5"/>
      <c r="D870" s="5"/>
      <c r="E870" s="5"/>
      <c r="F870" s="5"/>
      <c r="G870" s="5"/>
      <c r="H870" s="5"/>
      <c r="I870" s="5"/>
      <c r="J870" s="5"/>
      <c r="K870" s="5"/>
    </row>
    <row r="871" spans="2:11" ht="15.75" customHeight="1">
      <c r="B871" s="593"/>
      <c r="C871" s="5"/>
      <c r="D871" s="5"/>
      <c r="E871" s="5"/>
      <c r="F871" s="5"/>
      <c r="G871" s="5"/>
      <c r="H871" s="5"/>
      <c r="I871" s="5"/>
      <c r="J871" s="5"/>
      <c r="K871" s="5"/>
    </row>
    <row r="872" spans="2:11" ht="15.75" customHeight="1">
      <c r="B872" s="593"/>
      <c r="C872" s="5"/>
      <c r="D872" s="5"/>
      <c r="E872" s="5"/>
      <c r="F872" s="5"/>
      <c r="G872" s="5"/>
      <c r="H872" s="5"/>
      <c r="I872" s="5"/>
      <c r="J872" s="5"/>
      <c r="K872" s="5"/>
    </row>
    <row r="873" spans="2:11" ht="15.75" customHeight="1">
      <c r="B873" s="593"/>
      <c r="C873" s="5"/>
      <c r="D873" s="5"/>
      <c r="E873" s="5"/>
      <c r="F873" s="5"/>
      <c r="G873" s="5"/>
      <c r="H873" s="5"/>
      <c r="I873" s="5"/>
      <c r="J873" s="5"/>
      <c r="K873" s="5"/>
    </row>
    <row r="874" spans="2:11" ht="15.75" customHeight="1">
      <c r="B874" s="593"/>
      <c r="C874" s="5"/>
      <c r="D874" s="5"/>
      <c r="E874" s="5"/>
      <c r="F874" s="5"/>
      <c r="G874" s="5"/>
      <c r="H874" s="5"/>
      <c r="I874" s="5"/>
      <c r="J874" s="5"/>
      <c r="K874" s="5"/>
    </row>
    <row r="875" spans="2:11" ht="15.75" customHeight="1">
      <c r="B875" s="593"/>
      <c r="C875" s="5"/>
      <c r="D875" s="5"/>
      <c r="E875" s="5"/>
      <c r="F875" s="5"/>
      <c r="G875" s="5"/>
      <c r="H875" s="5"/>
      <c r="I875" s="5"/>
      <c r="J875" s="5"/>
      <c r="K875" s="5"/>
    </row>
    <row r="876" spans="2:11" ht="15.75" customHeight="1">
      <c r="B876" s="593"/>
      <c r="C876" s="5"/>
      <c r="D876" s="5"/>
      <c r="E876" s="5"/>
      <c r="F876" s="5"/>
      <c r="G876" s="5"/>
      <c r="H876" s="5"/>
      <c r="I876" s="5"/>
      <c r="J876" s="5"/>
      <c r="K876" s="5"/>
    </row>
    <row r="877" spans="2:11" ht="15.75" customHeight="1">
      <c r="B877" s="593"/>
      <c r="C877" s="5"/>
      <c r="D877" s="5"/>
      <c r="E877" s="5"/>
      <c r="F877" s="5"/>
      <c r="G877" s="5"/>
      <c r="H877" s="5"/>
      <c r="I877" s="5"/>
      <c r="J877" s="5"/>
      <c r="K877" s="5"/>
    </row>
    <row r="878" spans="2:11" ht="15.75" customHeight="1">
      <c r="B878" s="593"/>
      <c r="C878" s="5"/>
      <c r="D878" s="5"/>
      <c r="E878" s="5"/>
      <c r="F878" s="5"/>
      <c r="G878" s="5"/>
      <c r="H878" s="5"/>
      <c r="I878" s="5"/>
      <c r="J878" s="5"/>
      <c r="K878" s="5"/>
    </row>
    <row r="879" spans="2:11" ht="15.75" customHeight="1">
      <c r="B879" s="593"/>
      <c r="C879" s="5"/>
      <c r="D879" s="5"/>
      <c r="E879" s="5"/>
      <c r="F879" s="5"/>
      <c r="G879" s="5"/>
      <c r="H879" s="5"/>
      <c r="I879" s="5"/>
      <c r="J879" s="5"/>
      <c r="K879" s="5"/>
    </row>
    <row r="880" spans="2:11" ht="15.75" customHeight="1">
      <c r="B880" s="593"/>
      <c r="C880" s="5"/>
      <c r="D880" s="5"/>
      <c r="E880" s="5"/>
      <c r="F880" s="5"/>
      <c r="G880" s="5"/>
      <c r="H880" s="5"/>
      <c r="I880" s="5"/>
      <c r="J880" s="5"/>
      <c r="K880" s="5"/>
    </row>
    <row r="881" spans="2:11" ht="15.75" customHeight="1">
      <c r="B881" s="593"/>
      <c r="C881" s="5"/>
      <c r="D881" s="5"/>
      <c r="E881" s="5"/>
      <c r="F881" s="5"/>
      <c r="G881" s="5"/>
      <c r="H881" s="5"/>
      <c r="I881" s="5"/>
      <c r="J881" s="5"/>
      <c r="K881" s="5"/>
    </row>
    <row r="882" spans="2:11" ht="15.75" customHeight="1">
      <c r="B882" s="593"/>
      <c r="C882" s="5"/>
      <c r="D882" s="5"/>
      <c r="E882" s="5"/>
      <c r="F882" s="5"/>
      <c r="G882" s="5"/>
      <c r="H882" s="5"/>
      <c r="I882" s="5"/>
      <c r="J882" s="5"/>
      <c r="K882" s="5"/>
    </row>
    <row r="883" spans="2:11" ht="15.75" customHeight="1">
      <c r="B883" s="593"/>
      <c r="C883" s="5"/>
      <c r="D883" s="5"/>
      <c r="E883" s="5"/>
      <c r="F883" s="5"/>
      <c r="G883" s="5"/>
      <c r="H883" s="5"/>
      <c r="I883" s="5"/>
      <c r="J883" s="5"/>
      <c r="K883" s="5"/>
    </row>
    <row r="884" spans="2:11" ht="15.75" customHeight="1">
      <c r="B884" s="593"/>
      <c r="C884" s="5"/>
      <c r="D884" s="5"/>
      <c r="E884" s="5"/>
      <c r="F884" s="5"/>
      <c r="G884" s="5"/>
      <c r="H884" s="5"/>
      <c r="I884" s="5"/>
      <c r="J884" s="5"/>
      <c r="K884" s="5"/>
    </row>
    <row r="885" spans="2:11" ht="15.75" customHeight="1">
      <c r="B885" s="593"/>
      <c r="C885" s="5"/>
      <c r="D885" s="5"/>
      <c r="E885" s="5"/>
      <c r="F885" s="5"/>
      <c r="G885" s="5"/>
      <c r="H885" s="5"/>
      <c r="I885" s="5"/>
      <c r="J885" s="5"/>
      <c r="K885" s="5"/>
    </row>
    <row r="886" spans="2:11" ht="15.75" customHeight="1">
      <c r="B886" s="593"/>
      <c r="C886" s="5"/>
      <c r="D886" s="5"/>
      <c r="E886" s="5"/>
      <c r="F886" s="5"/>
      <c r="G886" s="5"/>
      <c r="H886" s="5"/>
      <c r="I886" s="5"/>
      <c r="J886" s="5"/>
      <c r="K886" s="5"/>
    </row>
    <row r="887" spans="2:11" ht="15.75" customHeight="1">
      <c r="B887" s="593"/>
      <c r="C887" s="5"/>
      <c r="D887" s="5"/>
      <c r="E887" s="5"/>
      <c r="F887" s="5"/>
      <c r="G887" s="5"/>
      <c r="H887" s="5"/>
      <c r="I887" s="5"/>
      <c r="J887" s="5"/>
      <c r="K887" s="5"/>
    </row>
    <row r="888" spans="2:11" ht="15.75" customHeight="1">
      <c r="B888" s="593"/>
      <c r="C888" s="5"/>
      <c r="D888" s="5"/>
      <c r="E888" s="5"/>
      <c r="F888" s="5"/>
      <c r="G888" s="5"/>
      <c r="H888" s="5"/>
      <c r="I888" s="5"/>
      <c r="J888" s="5"/>
      <c r="K888" s="5"/>
    </row>
    <row r="889" spans="2:11" ht="15.75" customHeight="1">
      <c r="B889" s="593"/>
      <c r="C889" s="5"/>
      <c r="D889" s="5"/>
      <c r="E889" s="5"/>
      <c r="F889" s="5"/>
      <c r="G889" s="5"/>
      <c r="H889" s="5"/>
      <c r="I889" s="5"/>
      <c r="J889" s="5"/>
      <c r="K889" s="5"/>
    </row>
    <row r="890" spans="2:11" ht="15.75" customHeight="1">
      <c r="B890" s="593"/>
      <c r="C890" s="5"/>
      <c r="D890" s="5"/>
      <c r="E890" s="5"/>
      <c r="F890" s="5"/>
      <c r="G890" s="5"/>
      <c r="H890" s="5"/>
      <c r="I890" s="5"/>
      <c r="J890" s="5"/>
      <c r="K890" s="5"/>
    </row>
    <row r="891" spans="2:11" ht="15.75" customHeight="1">
      <c r="B891" s="593"/>
      <c r="C891" s="5"/>
      <c r="D891" s="5"/>
      <c r="E891" s="5"/>
      <c r="F891" s="5"/>
      <c r="G891" s="5"/>
      <c r="H891" s="5"/>
      <c r="I891" s="5"/>
      <c r="J891" s="5"/>
      <c r="K891" s="5"/>
    </row>
    <row r="892" spans="2:11" ht="15.75" customHeight="1">
      <c r="B892" s="593"/>
      <c r="C892" s="5"/>
      <c r="D892" s="5"/>
      <c r="E892" s="5"/>
      <c r="F892" s="5"/>
      <c r="G892" s="5"/>
      <c r="H892" s="5"/>
      <c r="I892" s="5"/>
      <c r="J892" s="5"/>
      <c r="K892" s="5"/>
    </row>
    <row r="893" spans="2:11" ht="15.75" customHeight="1">
      <c r="B893" s="593"/>
      <c r="C893" s="5"/>
      <c r="D893" s="5"/>
      <c r="E893" s="5"/>
      <c r="F893" s="5"/>
      <c r="G893" s="5"/>
      <c r="H893" s="5"/>
      <c r="I893" s="5"/>
      <c r="J893" s="5"/>
      <c r="K893" s="5"/>
    </row>
    <row r="894" spans="2:11" ht="15.75" customHeight="1">
      <c r="B894" s="593"/>
      <c r="C894" s="5"/>
      <c r="D894" s="5"/>
      <c r="E894" s="5"/>
      <c r="F894" s="5"/>
      <c r="G894" s="5"/>
      <c r="H894" s="5"/>
      <c r="I894" s="5"/>
      <c r="J894" s="5"/>
      <c r="K894" s="5"/>
    </row>
    <row r="895" spans="2:11" ht="15.75" customHeight="1">
      <c r="B895" s="593"/>
      <c r="C895" s="5"/>
      <c r="D895" s="5"/>
      <c r="E895" s="5"/>
      <c r="F895" s="5"/>
      <c r="G895" s="5"/>
      <c r="H895" s="5"/>
      <c r="I895" s="5"/>
      <c r="J895" s="5"/>
      <c r="K895" s="5"/>
    </row>
    <row r="896" spans="2:11" ht="15.75" customHeight="1">
      <c r="B896" s="593"/>
      <c r="C896" s="5"/>
      <c r="D896" s="5"/>
      <c r="E896" s="5"/>
      <c r="F896" s="5"/>
      <c r="G896" s="5"/>
      <c r="H896" s="5"/>
      <c r="I896" s="5"/>
      <c r="J896" s="5"/>
      <c r="K896" s="5"/>
    </row>
    <row r="897" spans="2:11" ht="15.75" customHeight="1">
      <c r="B897" s="593"/>
      <c r="C897" s="5"/>
      <c r="D897" s="5"/>
      <c r="E897" s="5"/>
      <c r="F897" s="5"/>
      <c r="G897" s="5"/>
      <c r="H897" s="5"/>
      <c r="I897" s="5"/>
      <c r="J897" s="5"/>
      <c r="K897" s="5"/>
    </row>
    <row r="898" spans="2:11" ht="15.75" customHeight="1">
      <c r="B898" s="593"/>
      <c r="C898" s="5"/>
      <c r="D898" s="5"/>
      <c r="E898" s="5"/>
      <c r="F898" s="5"/>
      <c r="G898" s="5"/>
      <c r="H898" s="5"/>
      <c r="I898" s="5"/>
      <c r="J898" s="5"/>
      <c r="K898" s="5"/>
    </row>
    <row r="899" spans="2:11" ht="15.75" customHeight="1">
      <c r="B899" s="593"/>
      <c r="C899" s="5"/>
      <c r="D899" s="5"/>
      <c r="E899" s="5"/>
      <c r="F899" s="5"/>
      <c r="G899" s="5"/>
      <c r="H899" s="5"/>
      <c r="I899" s="5"/>
      <c r="J899" s="5"/>
      <c r="K899" s="5"/>
    </row>
    <row r="900" spans="2:11" ht="15.75" customHeight="1">
      <c r="B900" s="593"/>
      <c r="C900" s="5"/>
      <c r="D900" s="5"/>
      <c r="E900" s="5"/>
      <c r="F900" s="5"/>
      <c r="G900" s="5"/>
      <c r="H900" s="5"/>
      <c r="I900" s="5"/>
      <c r="J900" s="5"/>
      <c r="K900" s="5"/>
    </row>
    <row r="901" spans="2:11" ht="15.75" customHeight="1">
      <c r="B901" s="593"/>
      <c r="C901" s="5"/>
      <c r="D901" s="5"/>
      <c r="E901" s="5"/>
      <c r="F901" s="5"/>
      <c r="G901" s="5"/>
      <c r="H901" s="5"/>
      <c r="I901" s="5"/>
      <c r="J901" s="5"/>
      <c r="K901" s="5"/>
    </row>
    <row r="902" spans="2:11" ht="15.75" customHeight="1">
      <c r="B902" s="593"/>
      <c r="C902" s="5"/>
      <c r="D902" s="5"/>
      <c r="E902" s="5"/>
      <c r="F902" s="5"/>
      <c r="G902" s="5"/>
      <c r="H902" s="5"/>
      <c r="I902" s="5"/>
      <c r="J902" s="5"/>
      <c r="K902" s="5"/>
    </row>
    <row r="903" spans="2:11" ht="15.75" customHeight="1">
      <c r="B903" s="593"/>
      <c r="C903" s="5"/>
      <c r="D903" s="5"/>
      <c r="E903" s="5"/>
      <c r="F903" s="5"/>
      <c r="G903" s="5"/>
      <c r="H903" s="5"/>
      <c r="I903" s="5"/>
      <c r="J903" s="5"/>
      <c r="K903" s="5"/>
    </row>
    <row r="904" spans="2:11" ht="15.75" customHeight="1">
      <c r="B904" s="593"/>
      <c r="C904" s="5"/>
      <c r="D904" s="5"/>
      <c r="E904" s="5"/>
      <c r="F904" s="5"/>
      <c r="G904" s="5"/>
      <c r="H904" s="5"/>
      <c r="I904" s="5"/>
      <c r="J904" s="5"/>
      <c r="K904" s="5"/>
    </row>
    <row r="905" spans="2:11" ht="15.75" customHeight="1">
      <c r="B905" s="593"/>
      <c r="C905" s="5"/>
      <c r="D905" s="5"/>
      <c r="E905" s="5"/>
      <c r="F905" s="5"/>
      <c r="G905" s="5"/>
      <c r="H905" s="5"/>
      <c r="I905" s="5"/>
      <c r="J905" s="5"/>
      <c r="K905" s="5"/>
    </row>
    <row r="906" spans="2:11" ht="15.75" customHeight="1">
      <c r="B906" s="593"/>
      <c r="C906" s="5"/>
      <c r="D906" s="5"/>
      <c r="E906" s="5"/>
      <c r="F906" s="5"/>
      <c r="G906" s="5"/>
      <c r="H906" s="5"/>
      <c r="I906" s="5"/>
      <c r="J906" s="5"/>
      <c r="K906" s="5"/>
    </row>
    <row r="907" spans="2:11" ht="15.75" customHeight="1">
      <c r="B907" s="593"/>
      <c r="C907" s="5"/>
      <c r="D907" s="5"/>
      <c r="E907" s="5"/>
      <c r="F907" s="5"/>
      <c r="G907" s="5"/>
      <c r="H907" s="5"/>
      <c r="I907" s="5"/>
      <c r="J907" s="5"/>
      <c r="K907" s="5"/>
    </row>
    <row r="908" spans="2:11" ht="15.75" customHeight="1">
      <c r="B908" s="593"/>
      <c r="C908" s="5"/>
      <c r="D908" s="5"/>
      <c r="E908" s="5"/>
      <c r="F908" s="5"/>
      <c r="G908" s="5"/>
      <c r="H908" s="5"/>
      <c r="I908" s="5"/>
      <c r="J908" s="5"/>
      <c r="K908" s="5"/>
    </row>
    <row r="909" spans="2:11" ht="15.75" customHeight="1">
      <c r="B909" s="593"/>
      <c r="C909" s="5"/>
      <c r="D909" s="5"/>
      <c r="E909" s="5"/>
      <c r="F909" s="5"/>
      <c r="G909" s="5"/>
      <c r="H909" s="5"/>
      <c r="I909" s="5"/>
      <c r="J909" s="5"/>
      <c r="K909" s="5"/>
    </row>
    <row r="910" spans="2:11" ht="15.75" customHeight="1">
      <c r="B910" s="593"/>
      <c r="C910" s="5"/>
      <c r="D910" s="5"/>
      <c r="E910" s="5"/>
      <c r="F910" s="5"/>
      <c r="G910" s="5"/>
      <c r="H910" s="5"/>
      <c r="I910" s="5"/>
      <c r="J910" s="5"/>
      <c r="K910" s="5"/>
    </row>
    <row r="911" spans="2:11" ht="15.75" customHeight="1">
      <c r="B911" s="593"/>
      <c r="C911" s="5"/>
      <c r="D911" s="5"/>
      <c r="E911" s="5"/>
      <c r="F911" s="5"/>
      <c r="G911" s="5"/>
      <c r="H911" s="5"/>
      <c r="I911" s="5"/>
      <c r="J911" s="5"/>
      <c r="K911" s="5"/>
    </row>
    <row r="912" spans="2:11" ht="15.75" customHeight="1">
      <c r="B912" s="593"/>
      <c r="C912" s="5"/>
      <c r="D912" s="5"/>
      <c r="E912" s="5"/>
      <c r="F912" s="5"/>
      <c r="G912" s="5"/>
      <c r="H912" s="5"/>
      <c r="I912" s="5"/>
      <c r="J912" s="5"/>
      <c r="K912" s="5"/>
    </row>
    <row r="913" spans="2:11" ht="15.75" customHeight="1">
      <c r="B913" s="593"/>
      <c r="C913" s="5"/>
      <c r="D913" s="5"/>
      <c r="E913" s="5"/>
      <c r="F913" s="5"/>
      <c r="G913" s="5"/>
      <c r="H913" s="5"/>
      <c r="I913" s="5"/>
      <c r="J913" s="5"/>
      <c r="K913" s="5"/>
    </row>
    <row r="914" spans="2:11" ht="15.75" customHeight="1">
      <c r="B914" s="593"/>
      <c r="C914" s="5"/>
      <c r="D914" s="5"/>
      <c r="E914" s="5"/>
      <c r="F914" s="5"/>
      <c r="G914" s="5"/>
      <c r="H914" s="5"/>
      <c r="I914" s="5"/>
      <c r="J914" s="5"/>
      <c r="K914" s="5"/>
    </row>
    <row r="915" spans="2:11" ht="15.75" customHeight="1">
      <c r="B915" s="593"/>
      <c r="C915" s="5"/>
      <c r="D915" s="5"/>
      <c r="E915" s="5"/>
      <c r="F915" s="5"/>
      <c r="G915" s="5"/>
      <c r="H915" s="5"/>
      <c r="I915" s="5"/>
      <c r="J915" s="5"/>
      <c r="K915" s="5"/>
    </row>
    <row r="916" spans="2:11" ht="15.75" customHeight="1">
      <c r="B916" s="593"/>
      <c r="C916" s="5"/>
      <c r="D916" s="5"/>
      <c r="E916" s="5"/>
      <c r="F916" s="5"/>
      <c r="G916" s="5"/>
      <c r="H916" s="5"/>
      <c r="I916" s="5"/>
      <c r="J916" s="5"/>
      <c r="K916" s="5"/>
    </row>
    <row r="917" spans="2:11" ht="15.75" customHeight="1">
      <c r="B917" s="593"/>
      <c r="C917" s="5"/>
      <c r="D917" s="5"/>
      <c r="E917" s="5"/>
      <c r="F917" s="5"/>
      <c r="G917" s="5"/>
      <c r="H917" s="5"/>
      <c r="I917" s="5"/>
      <c r="J917" s="5"/>
      <c r="K917" s="5"/>
    </row>
    <row r="918" spans="2:11" ht="15.75" customHeight="1">
      <c r="B918" s="593"/>
      <c r="C918" s="5"/>
      <c r="D918" s="5"/>
      <c r="E918" s="5"/>
      <c r="F918" s="5"/>
      <c r="G918" s="5"/>
      <c r="H918" s="5"/>
      <c r="I918" s="5"/>
      <c r="J918" s="5"/>
      <c r="K918" s="5"/>
    </row>
    <row r="919" spans="2:11" ht="15.75" customHeight="1">
      <c r="B919" s="593"/>
      <c r="C919" s="5"/>
      <c r="D919" s="5"/>
      <c r="E919" s="5"/>
      <c r="F919" s="5"/>
      <c r="G919" s="5"/>
      <c r="H919" s="5"/>
      <c r="I919" s="5"/>
      <c r="J919" s="5"/>
      <c r="K919" s="5"/>
    </row>
    <row r="920" spans="2:11" ht="15.75" customHeight="1">
      <c r="B920" s="593"/>
      <c r="C920" s="5"/>
      <c r="D920" s="5"/>
      <c r="E920" s="5"/>
      <c r="F920" s="5"/>
      <c r="G920" s="5"/>
      <c r="H920" s="5"/>
      <c r="I920" s="5"/>
      <c r="J920" s="5"/>
      <c r="K920" s="5"/>
    </row>
    <row r="921" spans="2:11" ht="15.75" customHeight="1">
      <c r="B921" s="593"/>
      <c r="C921" s="5"/>
      <c r="D921" s="5"/>
      <c r="E921" s="5"/>
      <c r="F921" s="5"/>
      <c r="G921" s="5"/>
      <c r="H921" s="5"/>
      <c r="I921" s="5"/>
      <c r="J921" s="5"/>
      <c r="K921" s="5"/>
    </row>
    <row r="922" spans="2:11" ht="15.75" customHeight="1">
      <c r="B922" s="593"/>
      <c r="C922" s="5"/>
      <c r="D922" s="5"/>
      <c r="E922" s="5"/>
      <c r="F922" s="5"/>
      <c r="G922" s="5"/>
      <c r="H922" s="5"/>
      <c r="I922" s="5"/>
      <c r="J922" s="5"/>
      <c r="K922" s="5"/>
    </row>
    <row r="923" spans="2:11" ht="15.75" customHeight="1">
      <c r="B923" s="593"/>
      <c r="C923" s="5"/>
      <c r="D923" s="5"/>
      <c r="E923" s="5"/>
      <c r="F923" s="5"/>
      <c r="G923" s="5"/>
      <c r="H923" s="5"/>
      <c r="I923" s="5"/>
      <c r="J923" s="5"/>
      <c r="K923" s="5"/>
    </row>
    <row r="924" spans="2:11" ht="15.75" customHeight="1">
      <c r="B924" s="593"/>
      <c r="C924" s="5"/>
      <c r="D924" s="5"/>
      <c r="E924" s="5"/>
      <c r="F924" s="5"/>
      <c r="G924" s="5"/>
      <c r="H924" s="5"/>
      <c r="I924" s="5"/>
      <c r="J924" s="5"/>
      <c r="K924" s="5"/>
    </row>
    <row r="925" spans="2:11" ht="15.75" customHeight="1">
      <c r="B925" s="593"/>
      <c r="C925" s="5"/>
      <c r="D925" s="5"/>
      <c r="E925" s="5"/>
      <c r="F925" s="5"/>
      <c r="G925" s="5"/>
      <c r="H925" s="5"/>
      <c r="I925" s="5"/>
      <c r="J925" s="5"/>
      <c r="K925" s="5"/>
    </row>
    <row r="926" spans="2:11" ht="15.75" customHeight="1">
      <c r="B926" s="593"/>
      <c r="C926" s="5"/>
      <c r="D926" s="5"/>
      <c r="E926" s="5"/>
      <c r="F926" s="5"/>
      <c r="G926" s="5"/>
      <c r="H926" s="5"/>
      <c r="I926" s="5"/>
      <c r="J926" s="5"/>
      <c r="K926" s="5"/>
    </row>
    <row r="927" spans="2:11" ht="15.75" customHeight="1">
      <c r="B927" s="593"/>
      <c r="C927" s="5"/>
      <c r="D927" s="5"/>
      <c r="E927" s="5"/>
      <c r="F927" s="5"/>
      <c r="G927" s="5"/>
      <c r="H927" s="5"/>
      <c r="I927" s="5"/>
      <c r="J927" s="5"/>
      <c r="K927" s="5"/>
    </row>
    <row r="928" spans="2:11" ht="15.75" customHeight="1">
      <c r="B928" s="593"/>
      <c r="C928" s="5"/>
      <c r="D928" s="5"/>
      <c r="E928" s="5"/>
      <c r="F928" s="5"/>
      <c r="G928" s="5"/>
      <c r="H928" s="5"/>
      <c r="I928" s="5"/>
      <c r="J928" s="5"/>
      <c r="K928" s="5"/>
    </row>
    <row r="929" spans="2:11" ht="15.75" customHeight="1">
      <c r="B929" s="593"/>
      <c r="C929" s="5"/>
      <c r="D929" s="5"/>
      <c r="E929" s="5"/>
      <c r="F929" s="5"/>
      <c r="G929" s="5"/>
      <c r="H929" s="5"/>
      <c r="I929" s="5"/>
      <c r="J929" s="5"/>
      <c r="K929" s="5"/>
    </row>
    <row r="930" spans="2:11" ht="15.75" customHeight="1">
      <c r="B930" s="593"/>
      <c r="C930" s="5"/>
      <c r="D930" s="5"/>
      <c r="E930" s="5"/>
      <c r="F930" s="5"/>
      <c r="G930" s="5"/>
      <c r="H930" s="5"/>
      <c r="I930" s="5"/>
      <c r="J930" s="5"/>
      <c r="K930" s="5"/>
    </row>
    <row r="931" spans="2:11" ht="15.75" customHeight="1">
      <c r="B931" s="593"/>
      <c r="C931" s="5"/>
      <c r="D931" s="5"/>
      <c r="E931" s="5"/>
      <c r="F931" s="5"/>
      <c r="G931" s="5"/>
      <c r="H931" s="5"/>
      <c r="I931" s="5"/>
      <c r="J931" s="5"/>
      <c r="K931" s="5"/>
    </row>
    <row r="932" spans="2:11" ht="15.75" customHeight="1">
      <c r="B932" s="593"/>
      <c r="C932" s="5"/>
      <c r="D932" s="5"/>
      <c r="E932" s="5"/>
      <c r="F932" s="5"/>
      <c r="G932" s="5"/>
      <c r="H932" s="5"/>
      <c r="I932" s="5"/>
      <c r="J932" s="5"/>
      <c r="K932" s="5"/>
    </row>
    <row r="933" spans="2:11" ht="15.75" customHeight="1">
      <c r="B933" s="593"/>
      <c r="C933" s="5"/>
      <c r="D933" s="5"/>
      <c r="E933" s="5"/>
      <c r="F933" s="5"/>
      <c r="G933" s="5"/>
      <c r="H933" s="5"/>
      <c r="I933" s="5"/>
      <c r="J933" s="5"/>
      <c r="K933" s="5"/>
    </row>
    <row r="934" spans="2:11" ht="15.75" customHeight="1">
      <c r="B934" s="593"/>
      <c r="C934" s="5"/>
      <c r="D934" s="5"/>
      <c r="E934" s="5"/>
      <c r="F934" s="5"/>
      <c r="G934" s="5"/>
      <c r="H934" s="5"/>
      <c r="I934" s="5"/>
      <c r="J934" s="5"/>
      <c r="K934" s="5"/>
    </row>
    <row r="935" spans="2:11" ht="15.75" customHeight="1">
      <c r="B935" s="593"/>
      <c r="C935" s="5"/>
      <c r="D935" s="5"/>
      <c r="E935" s="5"/>
      <c r="F935" s="5"/>
      <c r="G935" s="5"/>
      <c r="H935" s="5"/>
      <c r="I935" s="5"/>
      <c r="J935" s="5"/>
      <c r="K935" s="5"/>
    </row>
    <row r="936" spans="2:11" ht="15.75" customHeight="1">
      <c r="B936" s="593"/>
      <c r="C936" s="5"/>
      <c r="D936" s="5"/>
      <c r="E936" s="5"/>
      <c r="F936" s="5"/>
      <c r="G936" s="5"/>
      <c r="H936" s="5"/>
      <c r="I936" s="5"/>
      <c r="J936" s="5"/>
      <c r="K936" s="5"/>
    </row>
    <row r="937" spans="2:11" ht="15.75" customHeight="1">
      <c r="B937" s="593"/>
      <c r="C937" s="5"/>
      <c r="D937" s="5"/>
      <c r="E937" s="5"/>
      <c r="F937" s="5"/>
      <c r="G937" s="5"/>
      <c r="H937" s="5"/>
      <c r="I937" s="5"/>
      <c r="J937" s="5"/>
      <c r="K937" s="5"/>
    </row>
    <row r="938" spans="2:11" ht="15.75" customHeight="1">
      <c r="B938" s="593"/>
      <c r="C938" s="5"/>
      <c r="D938" s="5"/>
      <c r="E938" s="5"/>
      <c r="F938" s="5"/>
      <c r="G938" s="5"/>
      <c r="H938" s="5"/>
      <c r="I938" s="5"/>
      <c r="J938" s="5"/>
      <c r="K938" s="5"/>
    </row>
    <row r="939" spans="2:11" ht="15.75" customHeight="1">
      <c r="B939" s="593"/>
      <c r="C939" s="5"/>
      <c r="D939" s="5"/>
      <c r="E939" s="5"/>
      <c r="F939" s="5"/>
      <c r="G939" s="5"/>
      <c r="H939" s="5"/>
      <c r="I939" s="5"/>
      <c r="J939" s="5"/>
      <c r="K939" s="5"/>
    </row>
    <row r="940" spans="2:11" ht="15.75" customHeight="1">
      <c r="B940" s="593"/>
      <c r="C940" s="5"/>
      <c r="D940" s="5"/>
      <c r="E940" s="5"/>
      <c r="F940" s="5"/>
      <c r="G940" s="5"/>
      <c r="H940" s="5"/>
      <c r="I940" s="5"/>
      <c r="J940" s="5"/>
      <c r="K940" s="5"/>
    </row>
    <row r="941" spans="2:11" ht="15.75" customHeight="1">
      <c r="B941" s="593"/>
      <c r="C941" s="5"/>
      <c r="D941" s="5"/>
      <c r="E941" s="5"/>
      <c r="F941" s="5"/>
      <c r="G941" s="5"/>
      <c r="H941" s="5"/>
      <c r="I941" s="5"/>
      <c r="J941" s="5"/>
      <c r="K941" s="5"/>
    </row>
    <row r="942" spans="2:11" ht="15.75" customHeight="1">
      <c r="B942" s="593"/>
      <c r="C942" s="5"/>
      <c r="D942" s="5"/>
      <c r="E942" s="5"/>
      <c r="F942" s="5"/>
      <c r="G942" s="5"/>
      <c r="H942" s="5"/>
      <c r="I942" s="5"/>
      <c r="J942" s="5"/>
      <c r="K942" s="5"/>
    </row>
    <row r="943" spans="2:11" ht="15.75" customHeight="1">
      <c r="B943" s="593"/>
      <c r="C943" s="5"/>
      <c r="D943" s="5"/>
      <c r="E943" s="5"/>
      <c r="F943" s="5"/>
      <c r="G943" s="5"/>
      <c r="H943" s="5"/>
      <c r="I943" s="5"/>
      <c r="J943" s="5"/>
      <c r="K943" s="5"/>
    </row>
    <row r="944" spans="2:11" ht="15.75" customHeight="1">
      <c r="B944" s="593"/>
      <c r="C944" s="5"/>
      <c r="D944" s="5"/>
      <c r="E944" s="5"/>
      <c r="F944" s="5"/>
      <c r="G944" s="5"/>
      <c r="H944" s="5"/>
      <c r="I944" s="5"/>
      <c r="J944" s="5"/>
      <c r="K944" s="5"/>
    </row>
    <row r="945" spans="2:11" ht="15.75" customHeight="1">
      <c r="B945" s="593"/>
      <c r="C945" s="5"/>
      <c r="D945" s="5"/>
      <c r="E945" s="5"/>
      <c r="F945" s="5"/>
      <c r="G945" s="5"/>
      <c r="H945" s="5"/>
      <c r="I945" s="5"/>
      <c r="J945" s="5"/>
      <c r="K945" s="5"/>
    </row>
    <row r="946" spans="2:11" ht="15.75" customHeight="1">
      <c r="B946" s="593"/>
      <c r="C946" s="5"/>
      <c r="D946" s="5"/>
      <c r="E946" s="5"/>
      <c r="F946" s="5"/>
      <c r="G946" s="5"/>
      <c r="H946" s="5"/>
      <c r="I946" s="5"/>
      <c r="J946" s="5"/>
      <c r="K946" s="5"/>
    </row>
    <row r="947" spans="2:11" ht="15.75" customHeight="1">
      <c r="B947" s="593"/>
      <c r="C947" s="5"/>
      <c r="D947" s="5"/>
      <c r="E947" s="5"/>
      <c r="F947" s="5"/>
      <c r="G947" s="5"/>
      <c r="H947" s="5"/>
      <c r="I947" s="5"/>
      <c r="J947" s="5"/>
      <c r="K947" s="5"/>
    </row>
    <row r="948" spans="2:11" ht="15.75" customHeight="1">
      <c r="B948" s="593"/>
      <c r="C948" s="5"/>
      <c r="D948" s="5"/>
      <c r="E948" s="5"/>
      <c r="F948" s="5"/>
      <c r="G948" s="5"/>
      <c r="H948" s="5"/>
      <c r="I948" s="5"/>
      <c r="J948" s="5"/>
      <c r="K948" s="5"/>
    </row>
    <row r="949" spans="2:11" ht="15.75" customHeight="1">
      <c r="B949" s="593"/>
      <c r="C949" s="5"/>
      <c r="D949" s="5"/>
      <c r="E949" s="5"/>
      <c r="F949" s="5"/>
      <c r="G949" s="5"/>
      <c r="H949" s="5"/>
      <c r="I949" s="5"/>
      <c r="J949" s="5"/>
      <c r="K949" s="5"/>
    </row>
    <row r="950" spans="2:11" ht="15.75" customHeight="1">
      <c r="B950" s="593"/>
      <c r="C950" s="5"/>
      <c r="D950" s="5"/>
      <c r="E950" s="5"/>
      <c r="F950" s="5"/>
      <c r="G950" s="5"/>
      <c r="H950" s="5"/>
      <c r="I950" s="5"/>
      <c r="J950" s="5"/>
      <c r="K950" s="5"/>
    </row>
    <row r="951" spans="2:11" ht="15.75" customHeight="1">
      <c r="B951" s="593"/>
      <c r="C951" s="5"/>
      <c r="D951" s="5"/>
      <c r="E951" s="5"/>
      <c r="F951" s="5"/>
      <c r="G951" s="5"/>
      <c r="H951" s="5"/>
      <c r="I951" s="5"/>
      <c r="J951" s="5"/>
      <c r="K951" s="5"/>
    </row>
    <row r="952" spans="2:11" ht="15.75" customHeight="1">
      <c r="B952" s="593"/>
      <c r="C952" s="5"/>
      <c r="D952" s="5"/>
      <c r="E952" s="5"/>
      <c r="F952" s="5"/>
      <c r="G952" s="5"/>
      <c r="H952" s="5"/>
      <c r="I952" s="5"/>
      <c r="J952" s="5"/>
      <c r="K952" s="5"/>
    </row>
    <row r="953" spans="2:11" ht="15.75" customHeight="1">
      <c r="B953" s="593"/>
      <c r="C953" s="5"/>
      <c r="D953" s="5"/>
      <c r="E953" s="5"/>
      <c r="F953" s="5"/>
      <c r="G953" s="5"/>
      <c r="H953" s="5"/>
      <c r="I953" s="5"/>
      <c r="J953" s="5"/>
      <c r="K953" s="5"/>
    </row>
    <row r="954" spans="2:11" ht="15.75" customHeight="1">
      <c r="B954" s="593"/>
      <c r="C954" s="5"/>
      <c r="D954" s="5"/>
      <c r="E954" s="5"/>
      <c r="F954" s="5"/>
      <c r="G954" s="5"/>
      <c r="H954" s="5"/>
      <c r="I954" s="5"/>
      <c r="J954" s="5"/>
      <c r="K954" s="5"/>
    </row>
    <row r="955" spans="2:11" ht="15.75" customHeight="1">
      <c r="B955" s="593"/>
      <c r="C955" s="5"/>
      <c r="D955" s="5"/>
      <c r="E955" s="5"/>
      <c r="F955" s="5"/>
      <c r="G955" s="5"/>
      <c r="H955" s="5"/>
      <c r="I955" s="5"/>
      <c r="J955" s="5"/>
      <c r="K955" s="5"/>
    </row>
    <row r="956" spans="2:11" ht="15.75" customHeight="1">
      <c r="B956" s="593"/>
      <c r="C956" s="5"/>
      <c r="D956" s="5"/>
      <c r="E956" s="5"/>
      <c r="F956" s="5"/>
      <c r="G956" s="5"/>
      <c r="H956" s="5"/>
      <c r="I956" s="5"/>
      <c r="J956" s="5"/>
      <c r="K956" s="5"/>
    </row>
    <row r="957" spans="2:11" ht="15.75" customHeight="1">
      <c r="B957" s="593"/>
      <c r="C957" s="5"/>
      <c r="D957" s="5"/>
      <c r="E957" s="5"/>
      <c r="F957" s="5"/>
      <c r="G957" s="5"/>
      <c r="H957" s="5"/>
      <c r="I957" s="5"/>
      <c r="J957" s="5"/>
      <c r="K957" s="5"/>
    </row>
    <row r="958" spans="2:11" ht="15.75" customHeight="1">
      <c r="B958" s="593"/>
      <c r="C958" s="5"/>
      <c r="D958" s="5"/>
      <c r="E958" s="5"/>
      <c r="F958" s="5"/>
      <c r="G958" s="5"/>
      <c r="H958" s="5"/>
      <c r="I958" s="5"/>
      <c r="J958" s="5"/>
      <c r="K958" s="5"/>
    </row>
    <row r="959" spans="2:11" ht="15.75" customHeight="1">
      <c r="B959" s="593"/>
      <c r="C959" s="5"/>
      <c r="D959" s="5"/>
      <c r="E959" s="5"/>
      <c r="F959" s="5"/>
      <c r="G959" s="5"/>
      <c r="H959" s="5"/>
      <c r="I959" s="5"/>
      <c r="J959" s="5"/>
      <c r="K959" s="5"/>
    </row>
    <row r="960" spans="2:11" ht="15.75" customHeight="1">
      <c r="B960" s="593"/>
      <c r="C960" s="5"/>
      <c r="D960" s="5"/>
      <c r="E960" s="5"/>
      <c r="F960" s="5"/>
      <c r="G960" s="5"/>
      <c r="H960" s="5"/>
      <c r="I960" s="5"/>
      <c r="J960" s="5"/>
      <c r="K960" s="5"/>
    </row>
    <row r="961" spans="2:11" ht="15.75" customHeight="1">
      <c r="B961" s="593"/>
      <c r="C961" s="5"/>
      <c r="D961" s="5"/>
      <c r="E961" s="5"/>
      <c r="F961" s="5"/>
      <c r="G961" s="5"/>
      <c r="H961" s="5"/>
      <c r="I961" s="5"/>
      <c r="J961" s="5"/>
      <c r="K961" s="5"/>
    </row>
    <row r="962" spans="2:11" ht="15.75" customHeight="1">
      <c r="B962" s="593"/>
      <c r="C962" s="5"/>
      <c r="D962" s="5"/>
      <c r="E962" s="5"/>
      <c r="F962" s="5"/>
      <c r="G962" s="5"/>
      <c r="H962" s="5"/>
      <c r="I962" s="5"/>
      <c r="J962" s="5"/>
      <c r="K962" s="5"/>
    </row>
    <row r="963" spans="2:11" ht="15.75" customHeight="1">
      <c r="B963" s="593"/>
      <c r="C963" s="5"/>
      <c r="D963" s="5"/>
      <c r="E963" s="5"/>
      <c r="F963" s="5"/>
      <c r="G963" s="5"/>
      <c r="H963" s="5"/>
      <c r="I963" s="5"/>
      <c r="J963" s="5"/>
      <c r="K963" s="5"/>
    </row>
    <row r="964" spans="2:11" ht="15.75" customHeight="1">
      <c r="B964" s="593"/>
      <c r="C964" s="5"/>
      <c r="D964" s="5"/>
      <c r="E964" s="5"/>
      <c r="F964" s="5"/>
      <c r="G964" s="5"/>
      <c r="H964" s="5"/>
      <c r="I964" s="5"/>
      <c r="J964" s="5"/>
      <c r="K964" s="5"/>
    </row>
    <row r="965" spans="2:11" ht="15.75" customHeight="1">
      <c r="B965" s="593"/>
      <c r="C965" s="5"/>
      <c r="D965" s="5"/>
      <c r="E965" s="5"/>
      <c r="F965" s="5"/>
      <c r="G965" s="5"/>
      <c r="H965" s="5"/>
      <c r="I965" s="5"/>
      <c r="J965" s="5"/>
      <c r="K965" s="5"/>
    </row>
    <row r="966" spans="2:11" ht="15.75" customHeight="1">
      <c r="B966" s="593"/>
      <c r="C966" s="5"/>
      <c r="D966" s="5"/>
      <c r="E966" s="5"/>
      <c r="F966" s="5"/>
      <c r="G966" s="5"/>
      <c r="H966" s="5"/>
      <c r="I966" s="5"/>
      <c r="J966" s="5"/>
      <c r="K966" s="5"/>
    </row>
    <row r="967" spans="2:11" ht="15.75" customHeight="1">
      <c r="B967" s="593"/>
      <c r="C967" s="5"/>
      <c r="D967" s="5"/>
      <c r="E967" s="5"/>
      <c r="F967" s="5"/>
      <c r="G967" s="5"/>
      <c r="H967" s="5"/>
      <c r="I967" s="5"/>
      <c r="J967" s="5"/>
      <c r="K967" s="5"/>
    </row>
    <row r="968" spans="2:11" ht="15.75" customHeight="1">
      <c r="B968" s="593"/>
      <c r="C968" s="5"/>
      <c r="D968" s="5"/>
      <c r="E968" s="5"/>
      <c r="F968" s="5"/>
      <c r="G968" s="5"/>
      <c r="H968" s="5"/>
      <c r="I968" s="5"/>
      <c r="J968" s="5"/>
      <c r="K968" s="5"/>
    </row>
    <row r="969" spans="2:11" ht="15.75" customHeight="1">
      <c r="B969" s="593"/>
      <c r="C969" s="5"/>
      <c r="D969" s="5"/>
      <c r="E969" s="5"/>
      <c r="F969" s="5"/>
      <c r="G969" s="5"/>
      <c r="H969" s="5"/>
      <c r="I969" s="5"/>
      <c r="J969" s="5"/>
      <c r="K969" s="5"/>
    </row>
    <row r="970" spans="2:11" ht="15.75" customHeight="1">
      <c r="B970" s="593"/>
      <c r="C970" s="5"/>
      <c r="D970" s="5"/>
      <c r="E970" s="5"/>
      <c r="F970" s="5"/>
      <c r="G970" s="5"/>
      <c r="H970" s="5"/>
      <c r="I970" s="5"/>
      <c r="J970" s="5"/>
      <c r="K970" s="5"/>
    </row>
    <row r="971" spans="2:11" ht="15.75" customHeight="1">
      <c r="B971" s="593"/>
      <c r="C971" s="5"/>
      <c r="D971" s="5"/>
      <c r="E971" s="5"/>
      <c r="F971" s="5"/>
      <c r="G971" s="5"/>
      <c r="H971" s="5"/>
      <c r="I971" s="5"/>
      <c r="J971" s="5"/>
      <c r="K971" s="5"/>
    </row>
    <row r="972" spans="2:11" ht="15.75" customHeight="1">
      <c r="B972" s="593"/>
      <c r="C972" s="5"/>
      <c r="D972" s="5"/>
      <c r="E972" s="5"/>
      <c r="F972" s="5"/>
      <c r="G972" s="5"/>
      <c r="H972" s="5"/>
      <c r="I972" s="5"/>
      <c r="J972" s="5"/>
      <c r="K972" s="5"/>
    </row>
    <row r="973" spans="2:11" ht="15.75" customHeight="1">
      <c r="B973" s="593"/>
      <c r="C973" s="5"/>
      <c r="D973" s="5"/>
      <c r="E973" s="5"/>
      <c r="F973" s="5"/>
      <c r="G973" s="5"/>
      <c r="H973" s="5"/>
      <c r="I973" s="5"/>
      <c r="J973" s="5"/>
      <c r="K973" s="5"/>
    </row>
    <row r="974" spans="2:11" ht="15.75" customHeight="1">
      <c r="B974" s="593"/>
      <c r="C974" s="5"/>
      <c r="D974" s="5"/>
      <c r="E974" s="5"/>
      <c r="F974" s="5"/>
      <c r="G974" s="5"/>
      <c r="H974" s="5"/>
      <c r="I974" s="5"/>
      <c r="J974" s="5"/>
      <c r="K974" s="5"/>
    </row>
    <row r="975" spans="2:11" ht="15.75" customHeight="1">
      <c r="B975" s="593"/>
      <c r="C975" s="5"/>
      <c r="D975" s="5"/>
      <c r="E975" s="5"/>
      <c r="F975" s="5"/>
      <c r="G975" s="5"/>
      <c r="H975" s="5"/>
      <c r="I975" s="5"/>
      <c r="J975" s="5"/>
      <c r="K975" s="5"/>
    </row>
    <row r="976" spans="2:11" ht="15.75" customHeight="1">
      <c r="B976" s="593"/>
      <c r="C976" s="5"/>
      <c r="D976" s="5"/>
      <c r="E976" s="5"/>
      <c r="F976" s="5"/>
      <c r="G976" s="5"/>
      <c r="H976" s="5"/>
      <c r="I976" s="5"/>
      <c r="J976" s="5"/>
      <c r="K976" s="5"/>
    </row>
    <row r="977" spans="2:11" ht="15.75" customHeight="1">
      <c r="B977" s="593"/>
      <c r="C977" s="5"/>
      <c r="D977" s="5"/>
      <c r="E977" s="5"/>
      <c r="F977" s="5"/>
      <c r="G977" s="5"/>
      <c r="H977" s="5"/>
      <c r="I977" s="5"/>
      <c r="J977" s="5"/>
      <c r="K977" s="5"/>
    </row>
    <row r="978" spans="2:11" ht="15.75" customHeight="1">
      <c r="B978" s="593"/>
      <c r="C978" s="5"/>
      <c r="D978" s="5"/>
      <c r="E978" s="5"/>
      <c r="F978" s="5"/>
      <c r="G978" s="5"/>
      <c r="H978" s="5"/>
      <c r="I978" s="5"/>
      <c r="J978" s="5"/>
      <c r="K978" s="5"/>
    </row>
    <row r="979" spans="2:11" ht="15.75" customHeight="1">
      <c r="B979" s="593"/>
      <c r="C979" s="5"/>
      <c r="D979" s="5"/>
      <c r="E979" s="5"/>
      <c r="F979" s="5"/>
      <c r="G979" s="5"/>
      <c r="H979" s="5"/>
      <c r="I979" s="5"/>
      <c r="J979" s="5"/>
      <c r="K979" s="5"/>
    </row>
    <row r="980" spans="2:11" ht="15.75" customHeight="1">
      <c r="B980" s="593"/>
      <c r="C980" s="5"/>
      <c r="D980" s="5"/>
      <c r="E980" s="5"/>
      <c r="F980" s="5"/>
      <c r="G980" s="5"/>
      <c r="H980" s="5"/>
      <c r="I980" s="5"/>
      <c r="J980" s="5"/>
      <c r="K980" s="5"/>
    </row>
    <row r="981" spans="2:11" ht="15.75" customHeight="1">
      <c r="B981" s="593"/>
      <c r="C981" s="5"/>
      <c r="D981" s="5"/>
      <c r="E981" s="5"/>
      <c r="F981" s="5"/>
      <c r="G981" s="5"/>
      <c r="H981" s="5"/>
      <c r="I981" s="5"/>
      <c r="J981" s="5"/>
      <c r="K981" s="5"/>
    </row>
    <row r="982" spans="2:11" ht="15.75" customHeight="1">
      <c r="B982" s="593"/>
      <c r="C982" s="5"/>
      <c r="D982" s="5"/>
      <c r="E982" s="5"/>
      <c r="F982" s="5"/>
      <c r="G982" s="5"/>
      <c r="H982" s="5"/>
      <c r="I982" s="5"/>
      <c r="J982" s="5"/>
      <c r="K982" s="5"/>
    </row>
    <row r="983" spans="2:11" ht="15.75" customHeight="1">
      <c r="B983" s="593"/>
      <c r="C983" s="5"/>
      <c r="D983" s="5"/>
      <c r="E983" s="5"/>
      <c r="F983" s="5"/>
      <c r="G983" s="5"/>
      <c r="H983" s="5"/>
      <c r="I983" s="5"/>
      <c r="J983" s="5"/>
      <c r="K983" s="5"/>
    </row>
    <row r="984" spans="2:11" ht="15.75" customHeight="1">
      <c r="B984" s="593"/>
      <c r="C984" s="5"/>
      <c r="D984" s="5"/>
      <c r="E984" s="5"/>
      <c r="F984" s="5"/>
      <c r="G984" s="5"/>
      <c r="H984" s="5"/>
      <c r="I984" s="5"/>
      <c r="J984" s="5"/>
      <c r="K984" s="5"/>
    </row>
    <row r="985" spans="2:11" ht="15.75" customHeight="1">
      <c r="B985" s="593"/>
      <c r="C985" s="5"/>
      <c r="D985" s="5"/>
      <c r="E985" s="5"/>
      <c r="F985" s="5"/>
      <c r="G985" s="5"/>
      <c r="H985" s="5"/>
      <c r="I985" s="5"/>
      <c r="J985" s="5"/>
      <c r="K985" s="5"/>
    </row>
    <row r="986" spans="2:11" ht="15.75" customHeight="1">
      <c r="B986" s="593"/>
      <c r="C986" s="5"/>
      <c r="D986" s="5"/>
      <c r="E986" s="5"/>
      <c r="F986" s="5"/>
      <c r="G986" s="5"/>
      <c r="H986" s="5"/>
      <c r="I986" s="5"/>
      <c r="J986" s="5"/>
      <c r="K986" s="5"/>
    </row>
    <row r="987" spans="2:11" ht="15.75" customHeight="1">
      <c r="B987" s="593"/>
      <c r="C987" s="5"/>
      <c r="D987" s="5"/>
      <c r="E987" s="5"/>
      <c r="F987" s="5"/>
      <c r="G987" s="5"/>
      <c r="H987" s="5"/>
      <c r="I987" s="5"/>
      <c r="J987" s="5"/>
      <c r="K987" s="5"/>
    </row>
    <row r="988" spans="2:11" ht="15.75" customHeight="1">
      <c r="B988" s="593"/>
      <c r="C988" s="5"/>
      <c r="D988" s="5"/>
      <c r="E988" s="5"/>
      <c r="F988" s="5"/>
      <c r="G988" s="5"/>
      <c r="H988" s="5"/>
      <c r="I988" s="5"/>
      <c r="J988" s="5"/>
      <c r="K988" s="5"/>
    </row>
    <row r="989" spans="2:11" ht="15.75" customHeight="1">
      <c r="B989" s="593"/>
      <c r="C989" s="5"/>
      <c r="D989" s="5"/>
      <c r="E989" s="5"/>
      <c r="F989" s="5"/>
      <c r="G989" s="5"/>
      <c r="H989" s="5"/>
      <c r="I989" s="5"/>
      <c r="J989" s="5"/>
      <c r="K989" s="5"/>
    </row>
    <row r="990" spans="2:11" ht="15.75" customHeight="1">
      <c r="B990" s="593"/>
      <c r="C990" s="5"/>
      <c r="D990" s="5"/>
      <c r="E990" s="5"/>
      <c r="F990" s="5"/>
      <c r="G990" s="5"/>
      <c r="H990" s="5"/>
      <c r="I990" s="5"/>
      <c r="J990" s="5"/>
      <c r="K990" s="5"/>
    </row>
    <row r="991" spans="2:11" ht="15.75" customHeight="1">
      <c r="B991" s="593"/>
      <c r="C991" s="5"/>
      <c r="D991" s="5"/>
      <c r="E991" s="5"/>
      <c r="F991" s="5"/>
      <c r="G991" s="5"/>
      <c r="H991" s="5"/>
      <c r="I991" s="5"/>
      <c r="J991" s="5"/>
      <c r="K991" s="5"/>
    </row>
    <row r="992" spans="2:11" ht="15.75" customHeight="1">
      <c r="B992" s="593"/>
      <c r="C992" s="5"/>
      <c r="D992" s="5"/>
      <c r="E992" s="5"/>
      <c r="F992" s="5"/>
      <c r="G992" s="5"/>
      <c r="H992" s="5"/>
      <c r="I992" s="5"/>
      <c r="J992" s="5"/>
      <c r="K992" s="5"/>
    </row>
    <row r="993" spans="2:11" ht="15.75" customHeight="1">
      <c r="B993" s="593"/>
      <c r="C993" s="5"/>
      <c r="D993" s="5"/>
      <c r="E993" s="5"/>
      <c r="F993" s="5"/>
      <c r="G993" s="5"/>
      <c r="H993" s="5"/>
      <c r="I993" s="5"/>
      <c r="J993" s="5"/>
      <c r="K993" s="5"/>
    </row>
    <row r="994" spans="2:11" ht="15.75" customHeight="1">
      <c r="B994" s="593"/>
      <c r="C994" s="5"/>
      <c r="D994" s="5"/>
      <c r="E994" s="5"/>
      <c r="F994" s="5"/>
      <c r="G994" s="5"/>
      <c r="H994" s="5"/>
      <c r="I994" s="5"/>
      <c r="J994" s="5"/>
      <c r="K994" s="5"/>
    </row>
    <row r="995" spans="2:11" ht="15.75" customHeight="1">
      <c r="B995" s="593"/>
      <c r="C995" s="5"/>
      <c r="D995" s="5"/>
      <c r="E995" s="5"/>
      <c r="F995" s="5"/>
      <c r="G995" s="5"/>
      <c r="H995" s="5"/>
      <c r="I995" s="5"/>
      <c r="J995" s="5"/>
      <c r="K995" s="5"/>
    </row>
    <row r="996" spans="2:11" ht="15.75" customHeight="1">
      <c r="B996" s="593"/>
      <c r="C996" s="5"/>
      <c r="D996" s="5"/>
      <c r="E996" s="5"/>
      <c r="F996" s="5"/>
      <c r="G996" s="5"/>
      <c r="H996" s="5"/>
      <c r="I996" s="5"/>
      <c r="J996" s="5"/>
      <c r="K996" s="5"/>
    </row>
    <row r="997" spans="2:11" ht="15.75" customHeight="1">
      <c r="B997" s="593"/>
      <c r="C997" s="5"/>
      <c r="D997" s="5"/>
      <c r="E997" s="5"/>
      <c r="F997" s="5"/>
      <c r="G997" s="5"/>
      <c r="H997" s="5"/>
      <c r="I997" s="5"/>
      <c r="J997" s="5"/>
      <c r="K997" s="5"/>
    </row>
    <row r="998" spans="2:11" ht="15.75" customHeight="1">
      <c r="B998" s="593"/>
      <c r="C998" s="5"/>
      <c r="D998" s="5"/>
      <c r="E998" s="5"/>
      <c r="F998" s="5"/>
      <c r="G998" s="5"/>
      <c r="H998" s="5"/>
      <c r="I998" s="5"/>
      <c r="J998" s="5"/>
      <c r="K998" s="5"/>
    </row>
    <row r="999" spans="2:11" ht="15.75" customHeight="1">
      <c r="B999" s="593"/>
      <c r="C999" s="5"/>
      <c r="D999" s="5"/>
      <c r="E999" s="5"/>
      <c r="F999" s="5"/>
      <c r="G999" s="5"/>
      <c r="H999" s="5"/>
      <c r="I999" s="5"/>
      <c r="J999" s="5"/>
      <c r="K999" s="5"/>
    </row>
    <row r="1000" spans="2:11" ht="15.75" customHeight="1">
      <c r="B1000" s="593"/>
      <c r="C1000" s="5"/>
      <c r="D1000" s="5"/>
      <c r="E1000" s="5"/>
      <c r="F1000" s="5"/>
      <c r="G1000" s="5"/>
      <c r="H1000" s="5"/>
      <c r="I1000" s="5"/>
      <c r="J1000" s="5"/>
      <c r="K1000" s="5"/>
    </row>
    <row r="1001" spans="2:11" ht="15.75" customHeight="1">
      <c r="B1001" s="593"/>
      <c r="C1001" s="5"/>
      <c r="D1001" s="5"/>
      <c r="E1001" s="5"/>
      <c r="F1001" s="5"/>
      <c r="G1001" s="5"/>
      <c r="H1001" s="5"/>
      <c r="I1001" s="5"/>
      <c r="J1001" s="5"/>
      <c r="K1001" s="5"/>
    </row>
    <row r="1002" spans="2:11" ht="15.75" customHeight="1">
      <c r="B1002" s="593"/>
      <c r="C1002" s="5"/>
      <c r="D1002" s="5"/>
      <c r="E1002" s="5"/>
      <c r="F1002" s="5"/>
      <c r="G1002" s="5"/>
      <c r="H1002" s="5"/>
      <c r="I1002" s="5"/>
      <c r="J1002" s="5"/>
      <c r="K1002" s="5"/>
    </row>
    <row r="1003" spans="2:11" ht="15.75" customHeight="1">
      <c r="B1003" s="593"/>
      <c r="C1003" s="5"/>
      <c r="D1003" s="5"/>
      <c r="E1003" s="5"/>
      <c r="F1003" s="5"/>
      <c r="G1003" s="5"/>
      <c r="H1003" s="5"/>
      <c r="I1003" s="5"/>
      <c r="J1003" s="5"/>
      <c r="K1003" s="5"/>
    </row>
    <row r="1004" spans="2:11" ht="15.75" customHeight="1">
      <c r="B1004" s="593"/>
      <c r="C1004" s="5"/>
      <c r="D1004" s="5"/>
      <c r="E1004" s="5"/>
      <c r="F1004" s="5"/>
      <c r="G1004" s="5"/>
      <c r="H1004" s="5"/>
      <c r="I1004" s="5"/>
      <c r="J1004" s="5"/>
      <c r="K1004" s="5"/>
    </row>
    <row r="1005" spans="2:11" ht="15.75" customHeight="1">
      <c r="B1005" s="593"/>
      <c r="C1005" s="5"/>
      <c r="D1005" s="5"/>
      <c r="E1005" s="5"/>
      <c r="F1005" s="5"/>
      <c r="G1005" s="5"/>
      <c r="H1005" s="5"/>
      <c r="I1005" s="5"/>
      <c r="J1005" s="5"/>
      <c r="K1005" s="5"/>
    </row>
    <row r="1006" spans="2:11" ht="15.75" customHeight="1">
      <c r="B1006" s="593"/>
      <c r="C1006" s="5"/>
      <c r="D1006" s="5"/>
      <c r="E1006" s="5"/>
      <c r="F1006" s="5"/>
      <c r="G1006" s="5"/>
      <c r="H1006" s="5"/>
      <c r="I1006" s="5"/>
      <c r="J1006" s="5"/>
      <c r="K1006" s="5"/>
    </row>
    <row r="1007" spans="2:11" ht="15.75" customHeight="1">
      <c r="B1007" s="593"/>
      <c r="C1007" s="5"/>
      <c r="D1007" s="5"/>
      <c r="E1007" s="5"/>
      <c r="F1007" s="5"/>
      <c r="G1007" s="5"/>
      <c r="H1007" s="5"/>
      <c r="I1007" s="5"/>
      <c r="J1007" s="5"/>
      <c r="K1007" s="5"/>
    </row>
    <row r="1008" spans="2:11" ht="15.75" customHeight="1">
      <c r="B1008" s="593"/>
      <c r="C1008" s="5"/>
      <c r="D1008" s="5"/>
      <c r="E1008" s="5"/>
      <c r="F1008" s="5"/>
      <c r="G1008" s="5"/>
      <c r="H1008" s="5"/>
      <c r="I1008" s="5"/>
      <c r="J1008" s="5"/>
      <c r="K1008" s="5"/>
    </row>
    <row r="1009" spans="2:11" ht="15.75" customHeight="1">
      <c r="B1009" s="593"/>
      <c r="C1009" s="5"/>
      <c r="D1009" s="5"/>
      <c r="E1009" s="5"/>
      <c r="F1009" s="5"/>
      <c r="G1009" s="5"/>
      <c r="H1009" s="5"/>
      <c r="I1009" s="5"/>
      <c r="J1009" s="5"/>
      <c r="K1009" s="5"/>
    </row>
    <row r="1010" spans="2:11" ht="15.75" customHeight="1">
      <c r="B1010" s="593"/>
      <c r="C1010" s="5"/>
      <c r="D1010" s="5"/>
      <c r="E1010" s="5"/>
      <c r="F1010" s="5"/>
      <c r="G1010" s="5"/>
      <c r="H1010" s="5"/>
      <c r="I1010" s="5"/>
      <c r="J1010" s="5"/>
      <c r="K1010" s="5"/>
    </row>
    <row r="1011" spans="2:11" ht="15.75" customHeight="1">
      <c r="B1011" s="593"/>
      <c r="C1011" s="5"/>
      <c r="D1011" s="5"/>
      <c r="E1011" s="5"/>
      <c r="F1011" s="5"/>
      <c r="G1011" s="5"/>
      <c r="H1011" s="5"/>
      <c r="I1011" s="5"/>
      <c r="J1011" s="5"/>
      <c r="K1011" s="5"/>
    </row>
    <row r="1012" spans="2:11" ht="15.75" customHeight="1">
      <c r="B1012" s="593"/>
      <c r="C1012" s="5"/>
      <c r="D1012" s="5"/>
      <c r="E1012" s="5"/>
      <c r="F1012" s="5"/>
      <c r="G1012" s="5"/>
      <c r="H1012" s="5"/>
      <c r="I1012" s="5"/>
      <c r="J1012" s="5"/>
      <c r="K1012" s="5"/>
    </row>
    <row r="1013" spans="2:11" ht="15.75" customHeight="1">
      <c r="B1013" s="593"/>
      <c r="C1013" s="5"/>
      <c r="D1013" s="5"/>
      <c r="E1013" s="5"/>
      <c r="F1013" s="5"/>
      <c r="G1013" s="5"/>
      <c r="H1013" s="5"/>
      <c r="I1013" s="5"/>
      <c r="J1013" s="5"/>
      <c r="K1013" s="5"/>
    </row>
    <row r="1014" spans="2:11" ht="15.75" customHeight="1">
      <c r="B1014" s="593"/>
      <c r="C1014" s="5"/>
      <c r="D1014" s="5"/>
      <c r="E1014" s="5"/>
      <c r="F1014" s="5"/>
      <c r="G1014" s="5"/>
      <c r="H1014" s="5"/>
      <c r="I1014" s="5"/>
      <c r="J1014" s="5"/>
      <c r="K1014" s="5"/>
    </row>
    <row r="1015" spans="2:11" ht="15.75" customHeight="1">
      <c r="B1015" s="593"/>
      <c r="C1015" s="5"/>
      <c r="D1015" s="5"/>
      <c r="E1015" s="5"/>
      <c r="F1015" s="5"/>
      <c r="G1015" s="5"/>
      <c r="H1015" s="5"/>
      <c r="I1015" s="5"/>
      <c r="J1015" s="5"/>
      <c r="K1015" s="5"/>
    </row>
    <row r="1016" spans="2:11" ht="15.75" customHeight="1">
      <c r="B1016" s="593"/>
      <c r="C1016" s="5"/>
      <c r="D1016" s="5"/>
      <c r="E1016" s="5"/>
      <c r="F1016" s="5"/>
      <c r="G1016" s="5"/>
      <c r="H1016" s="5"/>
      <c r="I1016" s="5"/>
      <c r="J1016" s="5"/>
      <c r="K1016" s="5"/>
    </row>
    <row r="1017" spans="2:11" ht="15.75" customHeight="1">
      <c r="B1017" s="593"/>
      <c r="C1017" s="5"/>
      <c r="D1017" s="5"/>
      <c r="E1017" s="5"/>
      <c r="F1017" s="5"/>
      <c r="G1017" s="5"/>
      <c r="H1017" s="5"/>
      <c r="I1017" s="5"/>
      <c r="J1017" s="5"/>
      <c r="K1017" s="5"/>
    </row>
    <row r="1018" spans="2:11" ht="15.75" customHeight="1">
      <c r="B1018" s="593"/>
      <c r="C1018" s="5"/>
      <c r="D1018" s="5"/>
      <c r="E1018" s="5"/>
      <c r="F1018" s="5"/>
      <c r="G1018" s="5"/>
      <c r="H1018" s="5"/>
      <c r="I1018" s="5"/>
      <c r="J1018" s="5"/>
      <c r="K1018" s="5"/>
    </row>
    <row r="1019" spans="2:11" ht="15.75" customHeight="1">
      <c r="B1019" s="593"/>
      <c r="C1019" s="5"/>
      <c r="D1019" s="5"/>
      <c r="E1019" s="5"/>
      <c r="F1019" s="5"/>
      <c r="G1019" s="5"/>
      <c r="H1019" s="5"/>
      <c r="I1019" s="5"/>
      <c r="J1019" s="5"/>
      <c r="K1019" s="5"/>
    </row>
    <row r="1020" spans="2:11" ht="15.75" customHeight="1">
      <c r="B1020" s="593"/>
      <c r="C1020" s="5"/>
      <c r="D1020" s="5"/>
      <c r="E1020" s="5"/>
      <c r="F1020" s="5"/>
      <c r="G1020" s="5"/>
      <c r="H1020" s="5"/>
      <c r="I1020" s="5"/>
      <c r="J1020" s="5"/>
      <c r="K1020" s="5"/>
    </row>
    <row r="1021" spans="2:11" ht="15.75" customHeight="1">
      <c r="B1021" s="593"/>
      <c r="C1021" s="5"/>
      <c r="D1021" s="5"/>
      <c r="E1021" s="5"/>
      <c r="F1021" s="5"/>
      <c r="G1021" s="5"/>
      <c r="H1021" s="5"/>
      <c r="I1021" s="5"/>
      <c r="J1021" s="5"/>
      <c r="K1021" s="5"/>
    </row>
    <row r="1022" spans="2:11" ht="15.75" customHeight="1">
      <c r="B1022" s="593"/>
      <c r="C1022" s="5"/>
      <c r="D1022" s="5"/>
      <c r="E1022" s="5"/>
      <c r="F1022" s="5"/>
      <c r="G1022" s="5"/>
      <c r="H1022" s="5"/>
      <c r="I1022" s="5"/>
      <c r="J1022" s="5"/>
      <c r="K1022" s="5"/>
    </row>
    <row r="1023" spans="2:11" ht="15.75" customHeight="1">
      <c r="B1023" s="593"/>
      <c r="C1023" s="5"/>
      <c r="D1023" s="5"/>
      <c r="E1023" s="5"/>
      <c r="F1023" s="5"/>
      <c r="G1023" s="5"/>
      <c r="H1023" s="5"/>
      <c r="I1023" s="5"/>
      <c r="J1023" s="5"/>
      <c r="K1023" s="5"/>
    </row>
    <row r="1024" spans="2:11" ht="15.75" customHeight="1">
      <c r="B1024" s="593"/>
      <c r="C1024" s="5"/>
      <c r="D1024" s="5"/>
      <c r="E1024" s="5"/>
      <c r="F1024" s="5"/>
      <c r="G1024" s="5"/>
      <c r="H1024" s="5"/>
      <c r="I1024" s="5"/>
      <c r="J1024" s="5"/>
      <c r="K1024" s="5"/>
    </row>
    <row r="1025" spans="2:11" ht="15.75" customHeight="1">
      <c r="B1025" s="593"/>
      <c r="C1025" s="5"/>
      <c r="D1025" s="5"/>
      <c r="E1025" s="5"/>
      <c r="F1025" s="5"/>
      <c r="G1025" s="5"/>
      <c r="H1025" s="5"/>
      <c r="I1025" s="5"/>
      <c r="J1025" s="5"/>
      <c r="K1025" s="5"/>
    </row>
    <row r="1026" spans="2:11" ht="15.75" customHeight="1">
      <c r="B1026" s="593"/>
      <c r="C1026" s="5"/>
      <c r="D1026" s="5"/>
      <c r="E1026" s="5"/>
      <c r="F1026" s="5"/>
      <c r="G1026" s="5"/>
      <c r="H1026" s="5"/>
      <c r="I1026" s="5"/>
      <c r="J1026" s="5"/>
      <c r="K1026" s="5"/>
    </row>
    <row r="1027" spans="2:11" ht="15.75" customHeight="1">
      <c r="B1027" s="593"/>
      <c r="C1027" s="5"/>
      <c r="D1027" s="5"/>
      <c r="E1027" s="5"/>
      <c r="F1027" s="5"/>
      <c r="G1027" s="5"/>
      <c r="H1027" s="5"/>
      <c r="I1027" s="5"/>
      <c r="J1027" s="5"/>
      <c r="K1027" s="5"/>
    </row>
    <row r="1028" spans="2:11" ht="15.75" customHeight="1">
      <c r="B1028" s="593"/>
      <c r="C1028" s="5"/>
      <c r="D1028" s="5"/>
      <c r="E1028" s="5"/>
      <c r="F1028" s="5"/>
      <c r="G1028" s="5"/>
      <c r="H1028" s="5"/>
      <c r="I1028" s="5"/>
      <c r="J1028" s="5"/>
      <c r="K1028" s="5"/>
    </row>
    <row r="1029" spans="2:11" ht="15.75" customHeight="1">
      <c r="B1029" s="593"/>
      <c r="C1029" s="5"/>
      <c r="D1029" s="5"/>
      <c r="E1029" s="5"/>
      <c r="F1029" s="5"/>
      <c r="G1029" s="5"/>
      <c r="H1029" s="5"/>
      <c r="I1029" s="5"/>
      <c r="J1029" s="5"/>
      <c r="K1029" s="5"/>
    </row>
    <row r="1030" spans="2:11" ht="15.75" customHeight="1">
      <c r="B1030" s="593"/>
      <c r="C1030" s="5"/>
      <c r="D1030" s="5"/>
      <c r="E1030" s="5"/>
      <c r="F1030" s="5"/>
      <c r="G1030" s="5"/>
      <c r="H1030" s="5"/>
      <c r="I1030" s="5"/>
      <c r="J1030" s="5"/>
      <c r="K1030" s="5"/>
    </row>
    <row r="1031" spans="2:11" ht="15.75" customHeight="1">
      <c r="B1031" s="593"/>
      <c r="C1031" s="5"/>
      <c r="D1031" s="5"/>
      <c r="E1031" s="5"/>
      <c r="F1031" s="5"/>
      <c r="G1031" s="5"/>
      <c r="H1031" s="5"/>
      <c r="I1031" s="5"/>
      <c r="J1031" s="5"/>
      <c r="K1031" s="5"/>
    </row>
    <row r="1032" spans="2:11" ht="15.75" customHeight="1">
      <c r="B1032" s="593"/>
      <c r="C1032" s="5"/>
      <c r="D1032" s="5"/>
      <c r="E1032" s="5"/>
      <c r="F1032" s="5"/>
      <c r="G1032" s="5"/>
      <c r="H1032" s="5"/>
      <c r="I1032" s="5"/>
      <c r="J1032" s="5"/>
      <c r="K1032" s="5"/>
    </row>
    <row r="1033" spans="2:11" ht="15.75" customHeight="1">
      <c r="B1033" s="593"/>
      <c r="C1033" s="5"/>
      <c r="D1033" s="5"/>
      <c r="E1033" s="5"/>
      <c r="F1033" s="5"/>
      <c r="G1033" s="5"/>
      <c r="H1033" s="5"/>
      <c r="I1033" s="5"/>
      <c r="J1033" s="5"/>
      <c r="K1033" s="5"/>
    </row>
    <row r="1034" spans="2:11" ht="15.75" customHeight="1">
      <c r="B1034" s="593"/>
      <c r="C1034" s="5"/>
      <c r="D1034" s="5"/>
      <c r="E1034" s="5"/>
      <c r="F1034" s="5"/>
      <c r="G1034" s="5"/>
      <c r="H1034" s="5"/>
      <c r="I1034" s="5"/>
      <c r="J1034" s="5"/>
      <c r="K1034" s="5"/>
    </row>
    <row r="1035" spans="2:11" ht="15.75" customHeight="1">
      <c r="B1035" s="593"/>
      <c r="C1035" s="5"/>
      <c r="D1035" s="5"/>
      <c r="E1035" s="5"/>
      <c r="F1035" s="5"/>
      <c r="G1035" s="5"/>
      <c r="H1035" s="5"/>
      <c r="I1035" s="5"/>
      <c r="J1035" s="5"/>
      <c r="K1035" s="5"/>
    </row>
    <row r="1036" spans="2:11" ht="15.75" customHeight="1">
      <c r="B1036" s="593"/>
      <c r="C1036" s="5"/>
      <c r="D1036" s="5"/>
      <c r="E1036" s="5"/>
      <c r="F1036" s="5"/>
      <c r="G1036" s="5"/>
      <c r="H1036" s="5"/>
      <c r="I1036" s="5"/>
      <c r="J1036" s="5"/>
      <c r="K1036" s="5"/>
    </row>
    <row r="1037" spans="2:11" ht="15.75" customHeight="1">
      <c r="B1037" s="593"/>
      <c r="C1037" s="5"/>
      <c r="D1037" s="5"/>
      <c r="E1037" s="5"/>
      <c r="F1037" s="5"/>
      <c r="G1037" s="5"/>
      <c r="H1037" s="5"/>
      <c r="I1037" s="5"/>
      <c r="J1037" s="5"/>
      <c r="K1037" s="5"/>
    </row>
    <row r="1038" spans="2:11" ht="15.75" customHeight="1">
      <c r="B1038" s="593"/>
      <c r="C1038" s="5"/>
      <c r="D1038" s="5"/>
      <c r="E1038" s="5"/>
      <c r="F1038" s="5"/>
      <c r="G1038" s="5"/>
      <c r="H1038" s="5"/>
      <c r="I1038" s="5"/>
      <c r="J1038" s="5"/>
      <c r="K1038" s="5"/>
    </row>
    <row r="1039" spans="2:11" ht="15.75" customHeight="1">
      <c r="B1039" s="593"/>
      <c r="C1039" s="5"/>
      <c r="D1039" s="5"/>
      <c r="E1039" s="5"/>
      <c r="F1039" s="5"/>
      <c r="G1039" s="5"/>
      <c r="H1039" s="5"/>
      <c r="I1039" s="5"/>
      <c r="J1039" s="5"/>
      <c r="K1039" s="5"/>
    </row>
    <row r="1040" spans="2:11" ht="15.75" customHeight="1">
      <c r="B1040" s="593"/>
      <c r="C1040" s="5"/>
      <c r="D1040" s="5"/>
      <c r="E1040" s="5"/>
      <c r="F1040" s="5"/>
      <c r="G1040" s="5"/>
      <c r="H1040" s="5"/>
      <c r="I1040" s="5"/>
      <c r="J1040" s="5"/>
      <c r="K1040" s="5"/>
    </row>
    <row r="1041" spans="2:11" ht="15.75" customHeight="1">
      <c r="B1041" s="593"/>
      <c r="C1041" s="5"/>
      <c r="D1041" s="5"/>
      <c r="E1041" s="5"/>
      <c r="F1041" s="5"/>
      <c r="G1041" s="5"/>
      <c r="H1041" s="5"/>
      <c r="I1041" s="5"/>
      <c r="J1041" s="5"/>
      <c r="K1041" s="5"/>
    </row>
    <row r="1042" spans="2:11" ht="15.75" customHeight="1">
      <c r="B1042" s="593"/>
      <c r="C1042" s="5"/>
      <c r="D1042" s="5"/>
      <c r="E1042" s="5"/>
      <c r="F1042" s="5"/>
      <c r="G1042" s="5"/>
      <c r="H1042" s="5"/>
      <c r="I1042" s="5"/>
      <c r="J1042" s="5"/>
      <c r="K1042" s="5"/>
    </row>
    <row r="1043" spans="2:11" ht="15.75" customHeight="1">
      <c r="B1043" s="593"/>
      <c r="C1043" s="5"/>
      <c r="D1043" s="5"/>
      <c r="E1043" s="5"/>
      <c r="F1043" s="5"/>
      <c r="G1043" s="5"/>
      <c r="H1043" s="5"/>
      <c r="I1043" s="5"/>
      <c r="J1043" s="5"/>
      <c r="K1043" s="5"/>
    </row>
    <row r="1044" spans="2:11" ht="15.75" customHeight="1">
      <c r="B1044" s="593"/>
      <c r="C1044" s="5"/>
      <c r="D1044" s="5"/>
      <c r="E1044" s="5"/>
      <c r="F1044" s="5"/>
      <c r="G1044" s="5"/>
      <c r="H1044" s="5"/>
      <c r="I1044" s="5"/>
      <c r="J1044" s="5"/>
      <c r="K1044" s="5"/>
    </row>
    <row r="1045" spans="2:11" ht="15.75" customHeight="1">
      <c r="B1045" s="593"/>
      <c r="C1045" s="5"/>
      <c r="D1045" s="5"/>
      <c r="E1045" s="5"/>
      <c r="F1045" s="5"/>
      <c r="G1045" s="5"/>
      <c r="H1045" s="5"/>
      <c r="I1045" s="5"/>
      <c r="J1045" s="5"/>
      <c r="K1045" s="5"/>
    </row>
    <row r="1046" spans="2:11" ht="15.75" customHeight="1">
      <c r="B1046" s="593"/>
      <c r="C1046" s="5"/>
      <c r="D1046" s="5"/>
      <c r="E1046" s="5"/>
      <c r="F1046" s="5"/>
      <c r="G1046" s="5"/>
      <c r="H1046" s="5"/>
      <c r="I1046" s="5"/>
      <c r="J1046" s="5"/>
      <c r="K1046" s="5"/>
    </row>
    <row r="1047" spans="2:11" ht="15.75" customHeight="1">
      <c r="B1047" s="593"/>
      <c r="C1047" s="5"/>
      <c r="D1047" s="5"/>
      <c r="E1047" s="5"/>
      <c r="F1047" s="5"/>
      <c r="G1047" s="5"/>
      <c r="H1047" s="5"/>
      <c r="I1047" s="5"/>
      <c r="J1047" s="5"/>
      <c r="K1047" s="5"/>
    </row>
    <row r="1048" spans="2:11" ht="15.75" customHeight="1">
      <c r="B1048" s="593"/>
      <c r="C1048" s="5"/>
      <c r="D1048" s="5"/>
      <c r="E1048" s="5"/>
      <c r="F1048" s="5"/>
      <c r="G1048" s="5"/>
      <c r="H1048" s="5"/>
      <c r="I1048" s="5"/>
      <c r="J1048" s="5"/>
      <c r="K1048" s="5"/>
    </row>
    <row r="1049" spans="2:11" ht="15.75" customHeight="1">
      <c r="B1049" s="593"/>
      <c r="C1049" s="5"/>
      <c r="D1049" s="5"/>
      <c r="E1049" s="5"/>
      <c r="F1049" s="5"/>
      <c r="G1049" s="5"/>
      <c r="H1049" s="5"/>
      <c r="I1049" s="5"/>
      <c r="J1049" s="5"/>
      <c r="K1049" s="5"/>
    </row>
    <row r="1050" spans="2:11" ht="15.75" customHeight="1">
      <c r="B1050" s="593"/>
      <c r="C1050" s="5"/>
      <c r="D1050" s="5"/>
      <c r="E1050" s="5"/>
      <c r="F1050" s="5"/>
      <c r="G1050" s="5"/>
      <c r="H1050" s="5"/>
      <c r="I1050" s="5"/>
      <c r="J1050" s="5"/>
      <c r="K1050" s="5"/>
    </row>
    <row r="1051" spans="2:11" ht="15.75" customHeight="1">
      <c r="B1051" s="593"/>
      <c r="C1051" s="5"/>
      <c r="D1051" s="5"/>
      <c r="E1051" s="5"/>
      <c r="F1051" s="5"/>
      <c r="G1051" s="5"/>
      <c r="H1051" s="5"/>
      <c r="I1051" s="5"/>
      <c r="J1051" s="5"/>
      <c r="K1051" s="5"/>
    </row>
    <row r="1052" spans="2:11" ht="15.75" customHeight="1">
      <c r="B1052" s="593"/>
      <c r="C1052" s="5"/>
      <c r="D1052" s="5"/>
      <c r="E1052" s="5"/>
      <c r="F1052" s="5"/>
      <c r="G1052" s="5"/>
      <c r="H1052" s="5"/>
      <c r="I1052" s="5"/>
      <c r="J1052" s="5"/>
      <c r="K1052" s="5"/>
    </row>
    <row r="1053" spans="2:11" ht="15.75" customHeight="1">
      <c r="B1053" s="593"/>
      <c r="C1053" s="5"/>
      <c r="D1053" s="5"/>
      <c r="E1053" s="5"/>
      <c r="F1053" s="5"/>
      <c r="G1053" s="5"/>
      <c r="H1053" s="5"/>
      <c r="I1053" s="5"/>
      <c r="J1053" s="5"/>
      <c r="K1053" s="5"/>
    </row>
    <row r="1054" spans="2:11" ht="15.75" customHeight="1">
      <c r="B1054" s="593"/>
      <c r="C1054" s="5"/>
      <c r="D1054" s="5"/>
      <c r="E1054" s="5"/>
      <c r="F1054" s="5"/>
      <c r="G1054" s="5"/>
      <c r="H1054" s="5"/>
      <c r="I1054" s="5"/>
      <c r="J1054" s="5"/>
      <c r="K1054" s="5"/>
    </row>
    <row r="1055" spans="2:11" ht="15.75" customHeight="1">
      <c r="B1055" s="593"/>
      <c r="C1055" s="5"/>
      <c r="D1055" s="5"/>
      <c r="E1055" s="5"/>
      <c r="F1055" s="5"/>
      <c r="G1055" s="5"/>
      <c r="H1055" s="5"/>
      <c r="I1055" s="5"/>
      <c r="J1055" s="5"/>
      <c r="K1055" s="5"/>
    </row>
    <row r="1056" spans="2:11" ht="15.75" customHeight="1">
      <c r="B1056" s="593"/>
      <c r="C1056" s="5"/>
      <c r="D1056" s="5"/>
      <c r="E1056" s="5"/>
      <c r="F1056" s="5"/>
      <c r="G1056" s="5"/>
      <c r="H1056" s="5"/>
      <c r="I1056" s="5"/>
      <c r="J1056" s="5"/>
      <c r="K1056" s="5"/>
    </row>
    <row r="1057" spans="2:11" ht="15.75" customHeight="1">
      <c r="B1057" s="593"/>
      <c r="C1057" s="5"/>
      <c r="D1057" s="5"/>
      <c r="E1057" s="5"/>
      <c r="F1057" s="5"/>
      <c r="G1057" s="5"/>
      <c r="H1057" s="5"/>
      <c r="I1057" s="5"/>
      <c r="J1057" s="5"/>
      <c r="K1057" s="5"/>
    </row>
    <row r="1058" spans="2:11" ht="15.75" customHeight="1">
      <c r="B1058" s="593"/>
      <c r="C1058" s="5"/>
      <c r="D1058" s="5"/>
      <c r="E1058" s="5"/>
      <c r="F1058" s="5"/>
      <c r="G1058" s="5"/>
      <c r="H1058" s="5"/>
      <c r="I1058" s="5"/>
      <c r="J1058" s="5"/>
      <c r="K1058" s="5"/>
    </row>
    <row r="1059" spans="2:11" ht="15.75" customHeight="1">
      <c r="B1059" s="593"/>
      <c r="C1059" s="5"/>
      <c r="D1059" s="5"/>
      <c r="E1059" s="5"/>
      <c r="F1059" s="5"/>
      <c r="G1059" s="5"/>
      <c r="H1059" s="5"/>
      <c r="I1059" s="5"/>
      <c r="J1059" s="5"/>
      <c r="K1059" s="5"/>
    </row>
    <row r="1060" spans="2:11" ht="15.75" customHeight="1">
      <c r="B1060" s="593"/>
      <c r="C1060" s="5"/>
      <c r="D1060" s="5"/>
      <c r="E1060" s="5"/>
      <c r="F1060" s="5"/>
      <c r="G1060" s="5"/>
      <c r="H1060" s="5"/>
      <c r="I1060" s="5"/>
      <c r="J1060" s="5"/>
      <c r="K1060" s="5"/>
    </row>
    <row r="1061" spans="2:11" ht="15.75" customHeight="1">
      <c r="B1061" s="593"/>
      <c r="C1061" s="5"/>
      <c r="D1061" s="5"/>
      <c r="E1061" s="5"/>
      <c r="F1061" s="5"/>
      <c r="G1061" s="5"/>
      <c r="H1061" s="5"/>
      <c r="I1061" s="5"/>
      <c r="J1061" s="5"/>
      <c r="K1061" s="5"/>
    </row>
    <row r="1062" spans="2:11" ht="15.75" customHeight="1">
      <c r="B1062" s="593"/>
      <c r="C1062" s="5"/>
      <c r="D1062" s="5"/>
      <c r="E1062" s="5"/>
      <c r="F1062" s="5"/>
      <c r="G1062" s="5"/>
      <c r="H1062" s="5"/>
      <c r="I1062" s="5"/>
      <c r="J1062" s="5"/>
      <c r="K1062" s="5"/>
    </row>
    <row r="1063" spans="2:11" ht="15.75" customHeight="1">
      <c r="B1063" s="593"/>
      <c r="C1063" s="5"/>
      <c r="D1063" s="5"/>
      <c r="E1063" s="5"/>
      <c r="F1063" s="5"/>
      <c r="G1063" s="5"/>
      <c r="H1063" s="5"/>
      <c r="I1063" s="5"/>
      <c r="J1063" s="5"/>
      <c r="K1063" s="5"/>
    </row>
    <row r="1064" spans="2:11" ht="15.75" customHeight="1">
      <c r="B1064" s="593"/>
      <c r="C1064" s="5"/>
      <c r="D1064" s="5"/>
      <c r="E1064" s="5"/>
      <c r="F1064" s="5"/>
      <c r="G1064" s="5"/>
      <c r="H1064" s="5"/>
      <c r="I1064" s="5"/>
      <c r="J1064" s="5"/>
      <c r="K1064" s="5"/>
    </row>
    <row r="1065" spans="2:11" ht="15.75" customHeight="1">
      <c r="B1065" s="593"/>
      <c r="C1065" s="5"/>
      <c r="D1065" s="5"/>
      <c r="E1065" s="5"/>
      <c r="F1065" s="5"/>
      <c r="G1065" s="5"/>
      <c r="H1065" s="5"/>
      <c r="I1065" s="5"/>
      <c r="J1065" s="5"/>
      <c r="K1065" s="5"/>
    </row>
    <row r="1066" spans="2:11" ht="15.75" customHeight="1">
      <c r="B1066" s="593"/>
      <c r="C1066" s="5"/>
      <c r="D1066" s="5"/>
      <c r="E1066" s="5"/>
      <c r="F1066" s="5"/>
      <c r="G1066" s="5"/>
      <c r="H1066" s="5"/>
      <c r="I1066" s="5"/>
      <c r="J1066" s="5"/>
      <c r="K1066" s="5"/>
    </row>
    <row r="1067" spans="2:11" ht="15.75" customHeight="1">
      <c r="B1067" s="593"/>
      <c r="C1067" s="5"/>
      <c r="D1067" s="5"/>
      <c r="E1067" s="5"/>
      <c r="F1067" s="5"/>
      <c r="G1067" s="5"/>
      <c r="H1067" s="5"/>
      <c r="I1067" s="5"/>
      <c r="J1067" s="5"/>
      <c r="K1067" s="5"/>
    </row>
    <row r="1068" spans="2:11" ht="15.75" customHeight="1">
      <c r="B1068" s="593"/>
      <c r="C1068" s="5"/>
      <c r="D1068" s="5"/>
      <c r="E1068" s="5"/>
      <c r="F1068" s="5"/>
      <c r="G1068" s="5"/>
      <c r="H1068" s="5"/>
      <c r="I1068" s="5"/>
      <c r="J1068" s="5"/>
      <c r="K1068" s="5"/>
    </row>
    <row r="1069" spans="2:11" ht="15.75" customHeight="1">
      <c r="B1069" s="593"/>
      <c r="C1069" s="5"/>
      <c r="D1069" s="5"/>
      <c r="E1069" s="5"/>
      <c r="F1069" s="5"/>
      <c r="G1069" s="5"/>
      <c r="H1069" s="5"/>
      <c r="I1069" s="5"/>
      <c r="J1069" s="5"/>
      <c r="K1069" s="5"/>
    </row>
    <row r="1070" spans="2:11" ht="15.75" customHeight="1">
      <c r="B1070" s="593"/>
      <c r="C1070" s="5"/>
      <c r="D1070" s="5"/>
      <c r="E1070" s="5"/>
      <c r="F1070" s="5"/>
      <c r="G1070" s="5"/>
      <c r="H1070" s="5"/>
      <c r="I1070" s="5"/>
      <c r="J1070" s="5"/>
      <c r="K1070" s="5"/>
    </row>
    <row r="1071" spans="2:11" ht="15.75" customHeight="1">
      <c r="B1071" s="593"/>
      <c r="C1071" s="5"/>
      <c r="D1071" s="5"/>
      <c r="E1071" s="5"/>
      <c r="F1071" s="5"/>
      <c r="G1071" s="5"/>
      <c r="H1071" s="5"/>
      <c r="I1071" s="5"/>
      <c r="J1071" s="5"/>
      <c r="K1071" s="5"/>
    </row>
    <row r="1072" spans="2:11" ht="15.75" customHeight="1">
      <c r="B1072" s="593"/>
      <c r="C1072" s="5"/>
      <c r="D1072" s="5"/>
      <c r="E1072" s="5"/>
      <c r="F1072" s="5"/>
      <c r="G1072" s="5"/>
      <c r="H1072" s="5"/>
      <c r="I1072" s="5"/>
      <c r="J1072" s="5"/>
      <c r="K1072" s="5"/>
    </row>
    <row r="1073" spans="2:11" ht="15.75" customHeight="1">
      <c r="B1073" s="593"/>
      <c r="C1073" s="5"/>
      <c r="D1073" s="5"/>
      <c r="E1073" s="5"/>
      <c r="F1073" s="5"/>
      <c r="G1073" s="5"/>
      <c r="H1073" s="5"/>
      <c r="I1073" s="5"/>
      <c r="J1073" s="5"/>
      <c r="K1073" s="5"/>
    </row>
    <row r="1074" spans="2:11" ht="15.75" customHeight="1">
      <c r="B1074" s="593"/>
      <c r="C1074" s="5"/>
      <c r="D1074" s="5"/>
      <c r="E1074" s="5"/>
      <c r="F1074" s="5"/>
      <c r="G1074" s="5"/>
      <c r="H1074" s="5"/>
      <c r="I1074" s="5"/>
      <c r="J1074" s="5"/>
      <c r="K1074" s="5"/>
    </row>
    <row r="1075" spans="2:11" ht="15.75" customHeight="1">
      <c r="B1075" s="593"/>
      <c r="C1075" s="5"/>
      <c r="D1075" s="5"/>
      <c r="E1075" s="5"/>
      <c r="F1075" s="5"/>
      <c r="G1075" s="5"/>
      <c r="H1075" s="5"/>
      <c r="I1075" s="5"/>
      <c r="J1075" s="5"/>
      <c r="K1075" s="5"/>
    </row>
    <row r="1076" spans="2:11" ht="15.75" customHeight="1">
      <c r="B1076" s="593"/>
      <c r="C1076" s="5"/>
      <c r="D1076" s="5"/>
      <c r="E1076" s="5"/>
      <c r="F1076" s="5"/>
      <c r="G1076" s="5"/>
      <c r="H1076" s="5"/>
      <c r="I1076" s="5"/>
      <c r="J1076" s="5"/>
      <c r="K1076" s="5"/>
    </row>
    <row r="1077" spans="2:11" ht="15.75" customHeight="1">
      <c r="B1077" s="593"/>
      <c r="C1077" s="5"/>
      <c r="D1077" s="5"/>
      <c r="E1077" s="5"/>
      <c r="F1077" s="5"/>
      <c r="G1077" s="5"/>
      <c r="H1077" s="5"/>
      <c r="I1077" s="5"/>
      <c r="J1077" s="5"/>
      <c r="K1077" s="5"/>
    </row>
    <row r="1078" spans="2:11" ht="15.75" customHeight="1">
      <c r="B1078" s="593"/>
      <c r="C1078" s="5"/>
      <c r="D1078" s="5"/>
      <c r="E1078" s="5"/>
      <c r="F1078" s="5"/>
      <c r="G1078" s="5"/>
      <c r="H1078" s="5"/>
      <c r="I1078" s="5"/>
      <c r="J1078" s="5"/>
      <c r="K1078" s="5"/>
    </row>
    <row r="1079" spans="2:11" ht="15.75" customHeight="1">
      <c r="B1079" s="593"/>
      <c r="C1079" s="5"/>
      <c r="D1079" s="5"/>
      <c r="E1079" s="5"/>
      <c r="F1079" s="5"/>
      <c r="G1079" s="5"/>
      <c r="H1079" s="5"/>
      <c r="I1079" s="5"/>
      <c r="J1079" s="5"/>
      <c r="K1079" s="5"/>
    </row>
    <row r="1080" spans="2:11" ht="15.75" customHeight="1">
      <c r="B1080" s="593"/>
      <c r="C1080" s="5"/>
      <c r="D1080" s="5"/>
      <c r="E1080" s="5"/>
      <c r="F1080" s="5"/>
      <c r="G1080" s="5"/>
      <c r="H1080" s="5"/>
      <c r="I1080" s="5"/>
      <c r="J1080" s="5"/>
      <c r="K1080" s="5"/>
    </row>
    <row r="1081" spans="2:11" ht="15.75" customHeight="1">
      <c r="B1081" s="593"/>
      <c r="C1081" s="5"/>
      <c r="D1081" s="5"/>
      <c r="E1081" s="5"/>
      <c r="F1081" s="5"/>
      <c r="G1081" s="5"/>
      <c r="H1081" s="5"/>
      <c r="I1081" s="5"/>
      <c r="J1081" s="5"/>
      <c r="K1081" s="5"/>
    </row>
  </sheetData>
  <mergeCells count="35">
    <mergeCell ref="A351:G351"/>
    <mergeCell ref="C401:D401"/>
    <mergeCell ref="F478:K478"/>
    <mergeCell ref="F479:K479"/>
    <mergeCell ref="C467:G467"/>
    <mergeCell ref="C471:E471"/>
    <mergeCell ref="C472:E472"/>
    <mergeCell ref="C473:E473"/>
    <mergeCell ref="C474:K474"/>
    <mergeCell ref="C475:K475"/>
    <mergeCell ref="C476:K476"/>
    <mergeCell ref="C22:D22"/>
    <mergeCell ref="C34:G34"/>
    <mergeCell ref="D35:G35"/>
    <mergeCell ref="A48:K48"/>
    <mergeCell ref="A193:K193"/>
    <mergeCell ref="A13:K13"/>
    <mergeCell ref="A8:C8"/>
    <mergeCell ref="A11:A12"/>
    <mergeCell ref="B11:B12"/>
    <mergeCell ref="C11:C12"/>
    <mergeCell ref="D11:E11"/>
    <mergeCell ref="F11:F12"/>
    <mergeCell ref="G11:G12"/>
    <mergeCell ref="A7:K7"/>
    <mergeCell ref="D8:K8"/>
    <mergeCell ref="H11:H12"/>
    <mergeCell ref="I11:I12"/>
    <mergeCell ref="J11:J12"/>
    <mergeCell ref="K11:K12"/>
    <mergeCell ref="C1:K1"/>
    <mergeCell ref="C2:K2"/>
    <mergeCell ref="A3:K3"/>
    <mergeCell ref="A4:K4"/>
    <mergeCell ref="A6:K6"/>
  </mergeCells>
  <dataValidations count="5">
    <dataValidation type="custom" allowBlank="1" showInputMessage="1" showErrorMessage="1" prompt="Escriba solo números" sqref="D246:D250" xr:uid="{00000000-0002-0000-0400-000000000000}">
      <formula1>ISNUMBER(D246:D270)</formula1>
    </dataValidation>
    <dataValidation type="custom" allowBlank="1" showInputMessage="1" showErrorMessage="1" prompt="Escriba sólo números" sqref="F254" xr:uid="{00000000-0002-0000-0400-000001000000}">
      <formula1>ISNUMBER(F254:F285)</formula1>
    </dataValidation>
    <dataValidation type="custom" allowBlank="1" showInputMessage="1" showErrorMessage="1" prompt="Escriba solo números" sqref="D255" xr:uid="{00000000-0002-0000-0400-000002000000}">
      <formula1>ISNUMBER(D255:D285)</formula1>
    </dataValidation>
    <dataValidation type="custom" allowBlank="1" showInputMessage="1" showErrorMessage="1" prompt="Escriba solo números" sqref="D251" xr:uid="{00000000-0002-0000-0400-000003000000}">
      <formula1>ISNUMBER(D251:D285)</formula1>
    </dataValidation>
    <dataValidation type="custom" allowBlank="1" showInputMessage="1" showErrorMessage="1" prompt="Escriba solo números" sqref="D252:D253" xr:uid="{00000000-0002-0000-0400-000004000000}">
      <formula1>ISNUMBER(D252:D285)</formula1>
    </dataValidation>
  </dataValidations>
  <printOptions horizontalCentered="1"/>
  <pageMargins left="0.23622047244094491" right="0.23622047244094491" top="0.74803149606299213" bottom="0.74803149606299213" header="0" footer="0"/>
  <pageSetup paperSize="3" fitToHeight="0" orientation="landscape"/>
  <headerFooter>
    <oddHeader>&amp;C</oddHeader>
    <oddFooter>&amp;L&amp;D</oddFooter>
  </headerFooter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San Camilo</vt:lpstr>
      <vt:lpstr>Mercedes Pardo</vt:lpstr>
      <vt:lpstr>Jardin Piloto</vt:lpstr>
      <vt:lpstr>Laura Valencia</vt:lpstr>
      <vt:lpstr>Principal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Instituto Técnico Industrial Popayan</cp:lastModifiedBy>
  <dcterms:created xsi:type="dcterms:W3CDTF">1996-11-27T10:00:04Z</dcterms:created>
  <dcterms:modified xsi:type="dcterms:W3CDTF">2026-08-31T14:24:03Z</dcterms:modified>
</cp:coreProperties>
</file>